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930" windowHeight="8130" tabRatio="410"/>
  </bookViews>
  <sheets>
    <sheet name="data" sheetId="1" r:id="rId1"/>
    <sheet name="mag" sheetId="2" r:id="rId2"/>
    <sheet name="calcs" sheetId="3" r:id="rId3"/>
    <sheet name="sigmas" sheetId="4" r:id="rId4"/>
    <sheet name="sgraph" sheetId="5" r:id="rId5"/>
  </sheets>
  <definedNames>
    <definedName name="Ca">#REF!</definedName>
    <definedName name="Cb">#REF!</definedName>
    <definedName name="End_pH">#REF!</definedName>
    <definedName name="Ka">#REF!</definedName>
    <definedName name="Kw">#REF!</definedName>
    <definedName name="Start_pH">#REF!</definedName>
    <definedName name="Va">#REF!</definedName>
  </definedNames>
  <calcPr calcId="145621" iterate="1"/>
</workbook>
</file>

<file path=xl/calcChain.xml><?xml version="1.0" encoding="utf-8"?>
<calcChain xmlns="http://schemas.openxmlformats.org/spreadsheetml/2006/main">
  <c r="Q4" i="3" l="1"/>
  <c r="Q6" i="3"/>
  <c r="Q8" i="3"/>
  <c r="Q10" i="3"/>
  <c r="Q12" i="3"/>
  <c r="Q14" i="3"/>
  <c r="Q16" i="3"/>
  <c r="Q18" i="3"/>
  <c r="Q20" i="3"/>
  <c r="Q22" i="3"/>
  <c r="Q24" i="3"/>
  <c r="Q2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2" i="3"/>
  <c r="K2" i="3"/>
  <c r="L2" i="3"/>
  <c r="M2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M37" i="3"/>
  <c r="N37" i="3" s="1"/>
  <c r="L38" i="3"/>
  <c r="M38" i="3"/>
  <c r="N38" i="3" s="1"/>
  <c r="L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K49" i="3"/>
  <c r="L49" i="3"/>
  <c r="M49" i="3"/>
  <c r="K50" i="3"/>
  <c r="L50" i="3"/>
  <c r="M50" i="3"/>
  <c r="K51" i="3"/>
  <c r="L51" i="3"/>
  <c r="M51" i="3"/>
  <c r="K52" i="3"/>
  <c r="L52" i="3"/>
  <c r="M52" i="3"/>
  <c r="K53" i="3"/>
  <c r="L53" i="3"/>
  <c r="M53" i="3"/>
  <c r="K54" i="3"/>
  <c r="L54" i="3"/>
  <c r="M54" i="3"/>
  <c r="K55" i="3"/>
  <c r="L55" i="3"/>
  <c r="M55" i="3"/>
  <c r="K56" i="3"/>
  <c r="L56" i="3"/>
  <c r="M56" i="3"/>
  <c r="K57" i="3"/>
  <c r="L57" i="3"/>
  <c r="M57" i="3"/>
  <c r="K58" i="3"/>
  <c r="L58" i="3"/>
  <c r="M58" i="3"/>
  <c r="K59" i="3"/>
  <c r="L59" i="3"/>
  <c r="M59" i="3"/>
  <c r="K60" i="3"/>
  <c r="L60" i="3"/>
  <c r="M60" i="3"/>
  <c r="K61" i="3"/>
  <c r="L61" i="3"/>
  <c r="M61" i="3"/>
  <c r="K62" i="3"/>
  <c r="L62" i="3"/>
  <c r="M62" i="3"/>
  <c r="K63" i="3"/>
  <c r="L63" i="3"/>
  <c r="M63" i="3"/>
  <c r="K64" i="3"/>
  <c r="L64" i="3"/>
  <c r="M64" i="3"/>
  <c r="K65" i="3"/>
  <c r="L65" i="3"/>
  <c r="M65" i="3"/>
  <c r="K66" i="3"/>
  <c r="L66" i="3"/>
  <c r="M66" i="3"/>
  <c r="K67" i="3"/>
  <c r="L67" i="3"/>
  <c r="M67" i="3"/>
  <c r="K68" i="3"/>
  <c r="L68" i="3"/>
  <c r="M68" i="3"/>
  <c r="K69" i="3"/>
  <c r="L69" i="3"/>
  <c r="M69" i="3"/>
  <c r="K70" i="3"/>
  <c r="L70" i="3"/>
  <c r="M70" i="3"/>
  <c r="K71" i="3"/>
  <c r="L71" i="3"/>
  <c r="M71" i="3"/>
  <c r="K72" i="3"/>
  <c r="L72" i="3"/>
  <c r="M72" i="3"/>
  <c r="K73" i="3"/>
  <c r="L73" i="3"/>
  <c r="M73" i="3"/>
  <c r="K74" i="3"/>
  <c r="L74" i="3"/>
  <c r="M74" i="3"/>
  <c r="K75" i="3"/>
  <c r="L75" i="3"/>
  <c r="M75" i="3"/>
  <c r="K76" i="3"/>
  <c r="L76" i="3"/>
  <c r="M76" i="3"/>
  <c r="K77" i="3"/>
  <c r="L77" i="3"/>
  <c r="M77" i="3"/>
  <c r="K78" i="3"/>
  <c r="L78" i="3"/>
  <c r="M78" i="3"/>
  <c r="K79" i="3"/>
  <c r="L79" i="3"/>
  <c r="M79" i="3"/>
  <c r="K80" i="3"/>
  <c r="L80" i="3"/>
  <c r="M80" i="3"/>
  <c r="K81" i="3"/>
  <c r="L81" i="3"/>
  <c r="M81" i="3"/>
  <c r="K82" i="3"/>
  <c r="L82" i="3"/>
  <c r="M82" i="3"/>
  <c r="K83" i="3"/>
  <c r="L83" i="3"/>
  <c r="M83" i="3"/>
  <c r="K84" i="3"/>
  <c r="L84" i="3"/>
  <c r="M84" i="3"/>
  <c r="K85" i="3"/>
  <c r="L85" i="3"/>
  <c r="M85" i="3"/>
  <c r="K86" i="3"/>
  <c r="L86" i="3"/>
  <c r="M86" i="3"/>
  <c r="K87" i="3"/>
  <c r="L87" i="3"/>
  <c r="M87" i="3"/>
  <c r="K88" i="3"/>
  <c r="L88" i="3"/>
  <c r="M88" i="3"/>
  <c r="K89" i="3"/>
  <c r="L89" i="3"/>
  <c r="M89" i="3"/>
  <c r="K90" i="3"/>
  <c r="L90" i="3"/>
  <c r="M90" i="3"/>
  <c r="K91" i="3"/>
  <c r="L91" i="3"/>
  <c r="M91" i="3"/>
  <c r="K92" i="3"/>
  <c r="L92" i="3"/>
  <c r="M92" i="3"/>
  <c r="K93" i="3"/>
  <c r="L93" i="3"/>
  <c r="M93" i="3"/>
  <c r="K94" i="3"/>
  <c r="L94" i="3"/>
  <c r="M94" i="3"/>
  <c r="K95" i="3"/>
  <c r="L95" i="3"/>
  <c r="M95" i="3"/>
  <c r="K96" i="3"/>
  <c r="L96" i="3"/>
  <c r="M96" i="3"/>
  <c r="K97" i="3"/>
  <c r="L97" i="3"/>
  <c r="M97" i="3"/>
  <c r="K98" i="3"/>
  <c r="L98" i="3"/>
  <c r="M98" i="3"/>
  <c r="K99" i="3"/>
  <c r="L99" i="3"/>
  <c r="M99" i="3"/>
  <c r="K100" i="3"/>
  <c r="L100" i="3"/>
  <c r="M100" i="3"/>
  <c r="K101" i="3"/>
  <c r="L101" i="3"/>
  <c r="M101" i="3"/>
  <c r="K102" i="3"/>
  <c r="L102" i="3"/>
  <c r="M102" i="3"/>
  <c r="K103" i="3"/>
  <c r="L103" i="3"/>
  <c r="M103" i="3"/>
  <c r="K104" i="3"/>
  <c r="L104" i="3"/>
  <c r="M104" i="3"/>
  <c r="K105" i="3"/>
  <c r="L105" i="3"/>
  <c r="M105" i="3"/>
  <c r="K106" i="3"/>
  <c r="L106" i="3"/>
  <c r="M106" i="3"/>
  <c r="K107" i="3"/>
  <c r="L107" i="3"/>
  <c r="M107" i="3"/>
  <c r="K108" i="3"/>
  <c r="L108" i="3"/>
  <c r="M108" i="3"/>
  <c r="K109" i="3"/>
  <c r="L109" i="3"/>
  <c r="M109" i="3"/>
  <c r="K110" i="3"/>
  <c r="L110" i="3"/>
  <c r="M110" i="3"/>
  <c r="K111" i="3"/>
  <c r="L111" i="3"/>
  <c r="M111" i="3"/>
  <c r="K112" i="3"/>
  <c r="L112" i="3"/>
  <c r="M112" i="3"/>
  <c r="K113" i="3"/>
  <c r="L113" i="3"/>
  <c r="M113" i="3"/>
  <c r="K114" i="3"/>
  <c r="L114" i="3"/>
  <c r="M114" i="3"/>
  <c r="K115" i="3"/>
  <c r="L115" i="3"/>
  <c r="M115" i="3"/>
  <c r="K116" i="3"/>
  <c r="L116" i="3"/>
  <c r="M116" i="3"/>
  <c r="K117" i="3"/>
  <c r="L117" i="3"/>
  <c r="M117" i="3"/>
  <c r="K118" i="3"/>
  <c r="L118" i="3"/>
  <c r="M118" i="3"/>
  <c r="K119" i="3"/>
  <c r="L119" i="3"/>
  <c r="M119" i="3"/>
  <c r="K120" i="3"/>
  <c r="L120" i="3"/>
  <c r="M120" i="3"/>
  <c r="K121" i="3"/>
  <c r="L121" i="3"/>
  <c r="M121" i="3"/>
  <c r="K122" i="3"/>
  <c r="L122" i="3"/>
  <c r="M122" i="3"/>
  <c r="K123" i="3"/>
  <c r="L123" i="3"/>
  <c r="M123" i="3"/>
  <c r="K124" i="3"/>
  <c r="L124" i="3"/>
  <c r="M124" i="3"/>
  <c r="K125" i="3"/>
  <c r="L125" i="3"/>
  <c r="M125" i="3"/>
  <c r="K126" i="3"/>
  <c r="L126" i="3"/>
  <c r="M126" i="3"/>
  <c r="K127" i="3"/>
  <c r="L127" i="3"/>
  <c r="M127" i="3"/>
  <c r="K128" i="3"/>
  <c r="L128" i="3"/>
  <c r="M128" i="3"/>
  <c r="K129" i="3"/>
  <c r="L129" i="3"/>
  <c r="M129" i="3"/>
  <c r="K130" i="3"/>
  <c r="L130" i="3"/>
  <c r="M130" i="3"/>
  <c r="K131" i="3"/>
  <c r="L131" i="3"/>
  <c r="M131" i="3"/>
  <c r="K132" i="3"/>
  <c r="L132" i="3"/>
  <c r="M132" i="3"/>
  <c r="K133" i="3"/>
  <c r="L133" i="3"/>
  <c r="M133" i="3"/>
  <c r="K134" i="3"/>
  <c r="L134" i="3"/>
  <c r="M134" i="3"/>
  <c r="K135" i="3"/>
  <c r="L135" i="3"/>
  <c r="M135" i="3"/>
  <c r="K136" i="3"/>
  <c r="L136" i="3"/>
  <c r="M136" i="3"/>
  <c r="K137" i="3"/>
  <c r="L137" i="3"/>
  <c r="M137" i="3"/>
  <c r="K138" i="3"/>
  <c r="L138" i="3"/>
  <c r="M138" i="3"/>
  <c r="K139" i="3"/>
  <c r="L139" i="3"/>
  <c r="M139" i="3"/>
  <c r="K140" i="3"/>
  <c r="L140" i="3"/>
  <c r="M140" i="3"/>
  <c r="K141" i="3"/>
  <c r="L141" i="3"/>
  <c r="M141" i="3"/>
  <c r="K142" i="3"/>
  <c r="L142" i="3"/>
  <c r="M142" i="3"/>
  <c r="K143" i="3"/>
  <c r="L143" i="3"/>
  <c r="M143" i="3"/>
  <c r="K144" i="3"/>
  <c r="L144" i="3"/>
  <c r="M144" i="3"/>
  <c r="K145" i="3"/>
  <c r="L145" i="3"/>
  <c r="M145" i="3"/>
  <c r="K146" i="3"/>
  <c r="L146" i="3"/>
  <c r="M146" i="3"/>
  <c r="K147" i="3"/>
  <c r="L147" i="3"/>
  <c r="M147" i="3"/>
  <c r="K148" i="3"/>
  <c r="L148" i="3"/>
  <c r="M148" i="3"/>
  <c r="K149" i="3"/>
  <c r="L149" i="3"/>
  <c r="M149" i="3"/>
  <c r="K150" i="3"/>
  <c r="L150" i="3"/>
  <c r="M150" i="3"/>
  <c r="K151" i="3"/>
  <c r="L151" i="3"/>
  <c r="M151" i="3"/>
  <c r="K152" i="3"/>
  <c r="L152" i="3"/>
  <c r="M152" i="3"/>
  <c r="K153" i="3"/>
  <c r="L153" i="3"/>
  <c r="M153" i="3"/>
  <c r="K154" i="3"/>
  <c r="L154" i="3"/>
  <c r="M154" i="3"/>
  <c r="K155" i="3"/>
  <c r="L155" i="3"/>
  <c r="M155" i="3"/>
  <c r="K156" i="3"/>
  <c r="L156" i="3"/>
  <c r="M156" i="3"/>
  <c r="K157" i="3"/>
  <c r="L157" i="3"/>
  <c r="M157" i="3"/>
  <c r="K158" i="3"/>
  <c r="L158" i="3"/>
  <c r="M158" i="3"/>
  <c r="K159" i="3"/>
  <c r="L159" i="3"/>
  <c r="M159" i="3"/>
  <c r="K160" i="3"/>
  <c r="L160" i="3"/>
  <c r="M160" i="3"/>
  <c r="K161" i="3"/>
  <c r="L161" i="3"/>
  <c r="M161" i="3"/>
  <c r="K162" i="3"/>
  <c r="L162" i="3"/>
  <c r="M162" i="3"/>
  <c r="K163" i="3"/>
  <c r="L163" i="3"/>
  <c r="M163" i="3"/>
  <c r="K164" i="3"/>
  <c r="L164" i="3"/>
  <c r="M164" i="3"/>
  <c r="K165" i="3"/>
  <c r="L165" i="3"/>
  <c r="M165" i="3"/>
  <c r="K166" i="3"/>
  <c r="L166" i="3"/>
  <c r="M166" i="3"/>
  <c r="K167" i="3"/>
  <c r="L167" i="3"/>
  <c r="M167" i="3"/>
  <c r="K168" i="3"/>
  <c r="L168" i="3"/>
  <c r="M168" i="3"/>
  <c r="K169" i="3"/>
  <c r="L169" i="3"/>
  <c r="M169" i="3"/>
  <c r="K170" i="3"/>
  <c r="L170" i="3"/>
  <c r="M170" i="3"/>
  <c r="K171" i="3"/>
  <c r="L171" i="3"/>
  <c r="M171" i="3"/>
  <c r="K172" i="3"/>
  <c r="L172" i="3"/>
  <c r="M172" i="3"/>
  <c r="K173" i="3"/>
  <c r="L173" i="3"/>
  <c r="M173" i="3"/>
  <c r="K174" i="3"/>
  <c r="L174" i="3"/>
  <c r="M174" i="3"/>
  <c r="K175" i="3"/>
  <c r="L175" i="3"/>
  <c r="M175" i="3"/>
  <c r="K176" i="3"/>
  <c r="L176" i="3"/>
  <c r="M176" i="3"/>
  <c r="K177" i="3"/>
  <c r="L177" i="3"/>
  <c r="M177" i="3"/>
  <c r="K178" i="3"/>
  <c r="L178" i="3"/>
  <c r="M178" i="3"/>
  <c r="K179" i="3"/>
  <c r="L179" i="3"/>
  <c r="M179" i="3"/>
  <c r="K180" i="3"/>
  <c r="L180" i="3"/>
  <c r="M180" i="3"/>
  <c r="K181" i="3"/>
  <c r="L181" i="3"/>
  <c r="M181" i="3"/>
  <c r="K182" i="3"/>
  <c r="L182" i="3"/>
  <c r="M182" i="3"/>
  <c r="K183" i="3"/>
  <c r="L183" i="3"/>
  <c r="M183" i="3"/>
  <c r="K184" i="3"/>
  <c r="L184" i="3"/>
  <c r="M184" i="3"/>
  <c r="K185" i="3"/>
  <c r="L185" i="3"/>
  <c r="M185" i="3"/>
  <c r="K186" i="3"/>
  <c r="L186" i="3"/>
  <c r="M186" i="3"/>
  <c r="K187" i="3"/>
  <c r="L187" i="3"/>
  <c r="M187" i="3"/>
  <c r="K188" i="3"/>
  <c r="L188" i="3"/>
  <c r="M188" i="3"/>
  <c r="K189" i="3"/>
  <c r="L189" i="3"/>
  <c r="M189" i="3"/>
  <c r="K190" i="3"/>
  <c r="L190" i="3"/>
  <c r="M190" i="3"/>
  <c r="K191" i="3"/>
  <c r="L191" i="3"/>
  <c r="M191" i="3"/>
  <c r="K192" i="3"/>
  <c r="L192" i="3"/>
  <c r="M192" i="3"/>
  <c r="K193" i="3"/>
  <c r="L193" i="3"/>
  <c r="M193" i="3"/>
  <c r="K194" i="3"/>
  <c r="L194" i="3"/>
  <c r="M194" i="3"/>
  <c r="K195" i="3"/>
  <c r="L195" i="3"/>
  <c r="M195" i="3"/>
  <c r="K196" i="3"/>
  <c r="L196" i="3"/>
  <c r="M196" i="3"/>
  <c r="K197" i="3"/>
  <c r="L197" i="3"/>
  <c r="M197" i="3"/>
  <c r="K198" i="3"/>
  <c r="L198" i="3"/>
  <c r="M198" i="3"/>
  <c r="K199" i="3"/>
  <c r="L199" i="3"/>
  <c r="M199" i="3"/>
  <c r="K200" i="3"/>
  <c r="L200" i="3"/>
  <c r="M200" i="3"/>
  <c r="K201" i="3"/>
  <c r="L201" i="3"/>
  <c r="M201" i="3"/>
  <c r="K202" i="3"/>
  <c r="L202" i="3"/>
  <c r="M202" i="3"/>
  <c r="K203" i="3"/>
  <c r="L203" i="3"/>
  <c r="M203" i="3"/>
  <c r="K204" i="3"/>
  <c r="L204" i="3"/>
  <c r="M204" i="3"/>
  <c r="K205" i="3"/>
  <c r="L205" i="3"/>
  <c r="M205" i="3"/>
  <c r="K206" i="3"/>
  <c r="L206" i="3"/>
  <c r="M206" i="3"/>
  <c r="K207" i="3"/>
  <c r="L207" i="3"/>
  <c r="M207" i="3"/>
  <c r="K208" i="3"/>
  <c r="L208" i="3"/>
  <c r="M208" i="3"/>
  <c r="K209" i="3"/>
  <c r="L209" i="3"/>
  <c r="M209" i="3"/>
  <c r="K210" i="3"/>
  <c r="L210" i="3"/>
  <c r="M210" i="3"/>
  <c r="K211" i="3"/>
  <c r="L211" i="3"/>
  <c r="M211" i="3"/>
  <c r="K212" i="3"/>
  <c r="L212" i="3"/>
  <c r="M212" i="3"/>
  <c r="K213" i="3"/>
  <c r="L213" i="3"/>
  <c r="M213" i="3"/>
  <c r="K214" i="3"/>
  <c r="L214" i="3"/>
  <c r="M214" i="3"/>
  <c r="K215" i="3"/>
  <c r="L215" i="3"/>
  <c r="M215" i="3"/>
  <c r="K216" i="3"/>
  <c r="L216" i="3"/>
  <c r="M216" i="3"/>
  <c r="K217" i="3"/>
  <c r="L217" i="3"/>
  <c r="M217" i="3"/>
  <c r="K218" i="3"/>
  <c r="L218" i="3"/>
  <c r="M218" i="3"/>
  <c r="K219" i="3"/>
  <c r="L219" i="3"/>
  <c r="M219" i="3"/>
  <c r="K220" i="3"/>
  <c r="L220" i="3"/>
  <c r="M220" i="3"/>
  <c r="K221" i="3"/>
  <c r="L221" i="3"/>
  <c r="M221" i="3"/>
  <c r="K222" i="3"/>
  <c r="L222" i="3"/>
  <c r="M222" i="3"/>
  <c r="K223" i="3"/>
  <c r="L223" i="3"/>
  <c r="M223" i="3"/>
  <c r="K224" i="3"/>
  <c r="L224" i="3"/>
  <c r="M224" i="3"/>
  <c r="K225" i="3"/>
  <c r="L225" i="3"/>
  <c r="M225" i="3"/>
  <c r="K226" i="3"/>
  <c r="L226" i="3"/>
  <c r="M226" i="3"/>
  <c r="K227" i="3"/>
  <c r="L227" i="3"/>
  <c r="M227" i="3"/>
  <c r="K228" i="3"/>
  <c r="L228" i="3"/>
  <c r="M228" i="3"/>
  <c r="K229" i="3"/>
  <c r="L229" i="3"/>
  <c r="M229" i="3"/>
  <c r="K230" i="3"/>
  <c r="L230" i="3"/>
  <c r="M230" i="3"/>
  <c r="K231" i="3"/>
  <c r="L231" i="3"/>
  <c r="M231" i="3"/>
  <c r="K232" i="3"/>
  <c r="L232" i="3"/>
  <c r="M232" i="3"/>
  <c r="K233" i="3"/>
  <c r="L233" i="3"/>
  <c r="M233" i="3"/>
  <c r="K234" i="3"/>
  <c r="L234" i="3"/>
  <c r="M234" i="3"/>
  <c r="K235" i="3"/>
  <c r="L235" i="3"/>
  <c r="M235" i="3"/>
  <c r="K236" i="3"/>
  <c r="L236" i="3"/>
  <c r="M236" i="3"/>
  <c r="K237" i="3"/>
  <c r="L237" i="3"/>
  <c r="M237" i="3"/>
  <c r="K238" i="3"/>
  <c r="L238" i="3"/>
  <c r="M238" i="3"/>
  <c r="K239" i="3"/>
  <c r="L239" i="3"/>
  <c r="M239" i="3"/>
  <c r="K240" i="3"/>
  <c r="L240" i="3"/>
  <c r="M240" i="3"/>
  <c r="K241" i="3"/>
  <c r="L241" i="3"/>
  <c r="M241" i="3"/>
  <c r="K242" i="3"/>
  <c r="L242" i="3"/>
  <c r="M242" i="3"/>
  <c r="K243" i="3"/>
  <c r="L243" i="3"/>
  <c r="M243" i="3"/>
  <c r="K244" i="3"/>
  <c r="L244" i="3"/>
  <c r="M244" i="3"/>
  <c r="K245" i="3"/>
  <c r="L245" i="3"/>
  <c r="M245" i="3"/>
  <c r="K246" i="3"/>
  <c r="L246" i="3"/>
  <c r="M246" i="3"/>
  <c r="K247" i="3"/>
  <c r="L247" i="3"/>
  <c r="M247" i="3"/>
  <c r="K248" i="3"/>
  <c r="L248" i="3"/>
  <c r="M248" i="3"/>
  <c r="K249" i="3"/>
  <c r="L249" i="3"/>
  <c r="M249" i="3"/>
  <c r="K250" i="3"/>
  <c r="L250" i="3"/>
  <c r="M250" i="3"/>
  <c r="K251" i="3"/>
  <c r="L251" i="3"/>
  <c r="M251" i="3"/>
  <c r="K252" i="3"/>
  <c r="L252" i="3"/>
  <c r="M252" i="3"/>
  <c r="K253" i="3"/>
  <c r="L253" i="3"/>
  <c r="M253" i="3"/>
  <c r="K254" i="3"/>
  <c r="L254" i="3"/>
  <c r="M254" i="3"/>
  <c r="K255" i="3"/>
  <c r="L255" i="3"/>
  <c r="M255" i="3"/>
  <c r="K256" i="3"/>
  <c r="L256" i="3"/>
  <c r="M256" i="3"/>
  <c r="K257" i="3"/>
  <c r="L257" i="3"/>
  <c r="M257" i="3"/>
  <c r="K258" i="3"/>
  <c r="L258" i="3"/>
  <c r="M258" i="3"/>
  <c r="K259" i="3"/>
  <c r="L259" i="3"/>
  <c r="M259" i="3"/>
  <c r="K260" i="3"/>
  <c r="L260" i="3"/>
  <c r="M260" i="3"/>
  <c r="K261" i="3"/>
  <c r="L261" i="3"/>
  <c r="M261" i="3"/>
  <c r="K262" i="3"/>
  <c r="L262" i="3"/>
  <c r="M262" i="3"/>
  <c r="K263" i="3"/>
  <c r="L263" i="3"/>
  <c r="M263" i="3"/>
  <c r="K264" i="3"/>
  <c r="L264" i="3"/>
  <c r="M264" i="3"/>
  <c r="K265" i="3"/>
  <c r="L265" i="3"/>
  <c r="M265" i="3"/>
  <c r="K266" i="3"/>
  <c r="L266" i="3"/>
  <c r="M266" i="3"/>
  <c r="K267" i="3"/>
  <c r="L267" i="3"/>
  <c r="M267" i="3"/>
  <c r="K268" i="3"/>
  <c r="L268" i="3"/>
  <c r="M268" i="3"/>
  <c r="K269" i="3"/>
  <c r="L269" i="3"/>
  <c r="M269" i="3"/>
  <c r="K270" i="3"/>
  <c r="L270" i="3"/>
  <c r="M270" i="3"/>
  <c r="K271" i="3"/>
  <c r="L271" i="3"/>
  <c r="M271" i="3"/>
  <c r="K272" i="3"/>
  <c r="L272" i="3"/>
  <c r="M272" i="3"/>
  <c r="K273" i="3"/>
  <c r="L273" i="3"/>
  <c r="M273" i="3"/>
  <c r="K274" i="3"/>
  <c r="L274" i="3"/>
  <c r="M274" i="3"/>
  <c r="K275" i="3"/>
  <c r="L275" i="3"/>
  <c r="M275" i="3"/>
  <c r="K276" i="3"/>
  <c r="L276" i="3"/>
  <c r="M276" i="3"/>
  <c r="K277" i="3"/>
  <c r="L277" i="3"/>
  <c r="M277" i="3"/>
  <c r="K278" i="3"/>
  <c r="L278" i="3"/>
  <c r="M278" i="3"/>
  <c r="K279" i="3"/>
  <c r="L279" i="3"/>
  <c r="M279" i="3"/>
  <c r="K280" i="3"/>
  <c r="L280" i="3"/>
  <c r="M280" i="3"/>
  <c r="K281" i="3"/>
  <c r="L281" i="3"/>
  <c r="M281" i="3"/>
  <c r="K282" i="3"/>
  <c r="L282" i="3"/>
  <c r="M282" i="3"/>
  <c r="K283" i="3"/>
  <c r="L283" i="3"/>
  <c r="M283" i="3"/>
  <c r="K284" i="3"/>
  <c r="L284" i="3"/>
  <c r="M284" i="3"/>
  <c r="K285" i="3"/>
  <c r="L285" i="3"/>
  <c r="M285" i="3"/>
  <c r="K286" i="3"/>
  <c r="L286" i="3"/>
  <c r="M286" i="3"/>
  <c r="K287" i="3"/>
  <c r="L287" i="3"/>
  <c r="M287" i="3"/>
  <c r="K288" i="3"/>
  <c r="L288" i="3"/>
  <c r="M288" i="3"/>
  <c r="K289" i="3"/>
  <c r="L289" i="3"/>
  <c r="M289" i="3"/>
  <c r="K290" i="3"/>
  <c r="L290" i="3"/>
  <c r="M290" i="3"/>
  <c r="K291" i="3"/>
  <c r="L291" i="3"/>
  <c r="M291" i="3"/>
  <c r="K292" i="3"/>
  <c r="L292" i="3"/>
  <c r="M292" i="3"/>
  <c r="K293" i="3"/>
  <c r="L293" i="3"/>
  <c r="M293" i="3"/>
  <c r="K294" i="3"/>
  <c r="L294" i="3"/>
  <c r="M294" i="3"/>
  <c r="K295" i="3"/>
  <c r="L295" i="3"/>
  <c r="M295" i="3"/>
  <c r="K296" i="3"/>
  <c r="L296" i="3"/>
  <c r="M296" i="3"/>
  <c r="K297" i="3"/>
  <c r="L297" i="3"/>
  <c r="M297" i="3"/>
  <c r="K298" i="3"/>
  <c r="L298" i="3"/>
  <c r="M298" i="3"/>
  <c r="K299" i="3"/>
  <c r="L299" i="3"/>
  <c r="M299" i="3"/>
  <c r="K300" i="3"/>
  <c r="L300" i="3"/>
  <c r="M300" i="3"/>
  <c r="K301" i="3"/>
  <c r="L301" i="3"/>
  <c r="M301" i="3"/>
  <c r="K302" i="3"/>
  <c r="L302" i="3"/>
  <c r="M302" i="3"/>
  <c r="K303" i="3"/>
  <c r="L303" i="3"/>
  <c r="M303" i="3"/>
  <c r="K304" i="3"/>
  <c r="L304" i="3"/>
  <c r="M304" i="3"/>
  <c r="K305" i="3"/>
  <c r="L305" i="3"/>
  <c r="M305" i="3"/>
  <c r="K306" i="3"/>
  <c r="L306" i="3"/>
  <c r="M306" i="3"/>
  <c r="K307" i="3"/>
  <c r="L307" i="3"/>
  <c r="M307" i="3"/>
  <c r="K308" i="3"/>
  <c r="L308" i="3"/>
  <c r="M308" i="3"/>
  <c r="K309" i="3"/>
  <c r="L309" i="3"/>
  <c r="M309" i="3"/>
  <c r="K310" i="3"/>
  <c r="L310" i="3"/>
  <c r="M310" i="3"/>
  <c r="K311" i="3"/>
  <c r="L311" i="3"/>
  <c r="M311" i="3"/>
  <c r="K312" i="3"/>
  <c r="L312" i="3"/>
  <c r="M312" i="3"/>
  <c r="K313" i="3"/>
  <c r="L313" i="3"/>
  <c r="M313" i="3"/>
  <c r="K314" i="3"/>
  <c r="L314" i="3"/>
  <c r="M314" i="3"/>
  <c r="K315" i="3"/>
  <c r="L315" i="3"/>
  <c r="M315" i="3"/>
  <c r="K316" i="3"/>
  <c r="L316" i="3"/>
  <c r="M316" i="3"/>
  <c r="K317" i="3"/>
  <c r="L317" i="3"/>
  <c r="M317" i="3"/>
  <c r="K318" i="3"/>
  <c r="L318" i="3"/>
  <c r="M318" i="3"/>
  <c r="K319" i="3"/>
  <c r="L319" i="3"/>
  <c r="M319" i="3"/>
  <c r="K320" i="3"/>
  <c r="L320" i="3"/>
  <c r="M320" i="3"/>
  <c r="K321" i="3"/>
  <c r="L321" i="3"/>
  <c r="M321" i="3"/>
  <c r="K322" i="3"/>
  <c r="L322" i="3"/>
  <c r="M322" i="3"/>
  <c r="K323" i="3"/>
  <c r="L323" i="3"/>
  <c r="M323" i="3"/>
  <c r="K324" i="3"/>
  <c r="L324" i="3"/>
  <c r="M324" i="3"/>
  <c r="K325" i="3"/>
  <c r="L325" i="3"/>
  <c r="M325" i="3"/>
  <c r="K326" i="3"/>
  <c r="L326" i="3"/>
  <c r="M326" i="3"/>
  <c r="K327" i="3"/>
  <c r="L327" i="3"/>
  <c r="M327" i="3"/>
  <c r="K328" i="3"/>
  <c r="L328" i="3"/>
  <c r="M328" i="3"/>
  <c r="K329" i="3"/>
  <c r="L329" i="3"/>
  <c r="M329" i="3"/>
  <c r="K330" i="3"/>
  <c r="L330" i="3"/>
  <c r="M330" i="3"/>
  <c r="K331" i="3"/>
  <c r="L331" i="3"/>
  <c r="M331" i="3"/>
  <c r="K332" i="3"/>
  <c r="L332" i="3"/>
  <c r="M332" i="3"/>
  <c r="K333" i="3"/>
  <c r="L333" i="3"/>
  <c r="M333" i="3"/>
  <c r="K334" i="3"/>
  <c r="L334" i="3"/>
  <c r="M334" i="3"/>
  <c r="K335" i="3"/>
  <c r="L335" i="3"/>
  <c r="M335" i="3"/>
  <c r="K336" i="3"/>
  <c r="L336" i="3"/>
  <c r="M336" i="3"/>
  <c r="K337" i="3"/>
  <c r="L337" i="3"/>
  <c r="M337" i="3"/>
  <c r="K338" i="3"/>
  <c r="L338" i="3"/>
  <c r="M338" i="3"/>
  <c r="K339" i="3"/>
  <c r="L339" i="3"/>
  <c r="M339" i="3"/>
  <c r="K340" i="3"/>
  <c r="L340" i="3"/>
  <c r="M340" i="3"/>
  <c r="K341" i="3"/>
  <c r="L341" i="3"/>
  <c r="M341" i="3"/>
  <c r="K342" i="3"/>
  <c r="L342" i="3"/>
  <c r="M342" i="3"/>
  <c r="K343" i="3"/>
  <c r="L343" i="3"/>
  <c r="M343" i="3"/>
  <c r="K344" i="3"/>
  <c r="L344" i="3"/>
  <c r="M344" i="3"/>
  <c r="K345" i="3"/>
  <c r="L345" i="3"/>
  <c r="M345" i="3"/>
  <c r="K346" i="3"/>
  <c r="L346" i="3"/>
  <c r="M346" i="3"/>
  <c r="K347" i="3"/>
  <c r="L347" i="3"/>
  <c r="M347" i="3"/>
  <c r="K348" i="3"/>
  <c r="L348" i="3"/>
  <c r="M348" i="3"/>
  <c r="K349" i="3"/>
  <c r="L349" i="3"/>
  <c r="M349" i="3"/>
  <c r="K350" i="3"/>
  <c r="L350" i="3"/>
  <c r="M350" i="3"/>
  <c r="K351" i="3"/>
  <c r="L351" i="3"/>
  <c r="M351" i="3"/>
  <c r="K352" i="3"/>
  <c r="L352" i="3"/>
  <c r="M352" i="3"/>
  <c r="K353" i="3"/>
  <c r="L353" i="3"/>
  <c r="M353" i="3"/>
  <c r="K354" i="3"/>
  <c r="L354" i="3"/>
  <c r="M354" i="3"/>
  <c r="K355" i="3"/>
  <c r="L355" i="3"/>
  <c r="M355" i="3"/>
  <c r="K356" i="3"/>
  <c r="L356" i="3"/>
  <c r="M356" i="3"/>
  <c r="K357" i="3"/>
  <c r="L357" i="3"/>
  <c r="M357" i="3"/>
  <c r="K358" i="3"/>
  <c r="L358" i="3"/>
  <c r="M358" i="3"/>
  <c r="K359" i="3"/>
  <c r="L359" i="3"/>
  <c r="M359" i="3"/>
  <c r="K360" i="3"/>
  <c r="L360" i="3"/>
  <c r="M360" i="3"/>
  <c r="K361" i="3"/>
  <c r="L361" i="3"/>
  <c r="M361" i="3"/>
  <c r="K362" i="3"/>
  <c r="L362" i="3"/>
  <c r="M362" i="3"/>
  <c r="K363" i="3"/>
  <c r="L363" i="3"/>
  <c r="M363" i="3"/>
  <c r="K364" i="3"/>
  <c r="L364" i="3"/>
  <c r="M364" i="3"/>
  <c r="K365" i="3"/>
  <c r="L365" i="3"/>
  <c r="M365" i="3"/>
  <c r="K366" i="3"/>
  <c r="L366" i="3"/>
  <c r="M366" i="3"/>
  <c r="K367" i="3"/>
  <c r="L367" i="3"/>
  <c r="M367" i="3"/>
  <c r="K368" i="3"/>
  <c r="L368" i="3"/>
  <c r="M368" i="3"/>
  <c r="K369" i="3"/>
  <c r="L369" i="3"/>
  <c r="M369" i="3"/>
  <c r="K370" i="3"/>
  <c r="L370" i="3"/>
  <c r="M370" i="3"/>
  <c r="K371" i="3"/>
  <c r="L371" i="3"/>
  <c r="M371" i="3"/>
  <c r="K372" i="3"/>
  <c r="L372" i="3"/>
  <c r="M372" i="3"/>
  <c r="K373" i="3"/>
  <c r="L373" i="3"/>
  <c r="M373" i="3"/>
  <c r="K374" i="3"/>
  <c r="L374" i="3"/>
  <c r="M374" i="3"/>
  <c r="K375" i="3"/>
  <c r="L375" i="3"/>
  <c r="M375" i="3"/>
  <c r="K376" i="3"/>
  <c r="L376" i="3"/>
  <c r="M376" i="3"/>
  <c r="K377" i="3"/>
  <c r="L377" i="3"/>
  <c r="M377" i="3"/>
  <c r="K378" i="3"/>
  <c r="L378" i="3"/>
  <c r="M378" i="3"/>
  <c r="K379" i="3"/>
  <c r="L379" i="3"/>
  <c r="M379" i="3"/>
  <c r="K380" i="3"/>
  <c r="L380" i="3"/>
  <c r="M380" i="3"/>
  <c r="K381" i="3"/>
  <c r="L381" i="3"/>
  <c r="M381" i="3"/>
  <c r="K382" i="3"/>
  <c r="L382" i="3"/>
  <c r="M382" i="3"/>
  <c r="K383" i="3"/>
  <c r="L383" i="3"/>
  <c r="M383" i="3"/>
  <c r="K384" i="3"/>
  <c r="L384" i="3"/>
  <c r="M384" i="3"/>
  <c r="K385" i="3"/>
  <c r="L385" i="3"/>
  <c r="M385" i="3"/>
  <c r="K386" i="3"/>
  <c r="L386" i="3"/>
  <c r="M386" i="3"/>
  <c r="K387" i="3"/>
  <c r="L387" i="3"/>
  <c r="M387" i="3"/>
  <c r="K388" i="3"/>
  <c r="L388" i="3"/>
  <c r="M388" i="3"/>
  <c r="K389" i="3"/>
  <c r="L389" i="3"/>
  <c r="M389" i="3"/>
  <c r="K390" i="3"/>
  <c r="L390" i="3"/>
  <c r="M390" i="3"/>
  <c r="K391" i="3"/>
  <c r="L391" i="3"/>
  <c r="M391" i="3"/>
  <c r="K392" i="3"/>
  <c r="L392" i="3"/>
  <c r="M392" i="3"/>
  <c r="K393" i="3"/>
  <c r="L393" i="3"/>
  <c r="M393" i="3"/>
  <c r="K394" i="3"/>
  <c r="L394" i="3"/>
  <c r="M394" i="3"/>
  <c r="K395" i="3"/>
  <c r="L395" i="3"/>
  <c r="M395" i="3"/>
  <c r="K396" i="3"/>
  <c r="L396" i="3"/>
  <c r="M396" i="3"/>
  <c r="K397" i="3"/>
  <c r="L397" i="3"/>
  <c r="M397" i="3"/>
  <c r="K398" i="3"/>
  <c r="L398" i="3"/>
  <c r="M398" i="3"/>
  <c r="K399" i="3"/>
  <c r="L399" i="3"/>
  <c r="M399" i="3"/>
  <c r="K400" i="3"/>
  <c r="L400" i="3"/>
  <c r="M400" i="3"/>
  <c r="K401" i="3"/>
  <c r="L401" i="3"/>
  <c r="M401" i="3"/>
  <c r="K402" i="3"/>
  <c r="L402" i="3"/>
  <c r="M402" i="3"/>
  <c r="K403" i="3"/>
  <c r="L403" i="3"/>
  <c r="M403" i="3"/>
  <c r="K404" i="3"/>
  <c r="L404" i="3"/>
  <c r="M404" i="3"/>
  <c r="K405" i="3"/>
  <c r="L405" i="3"/>
  <c r="M405" i="3"/>
  <c r="K406" i="3"/>
  <c r="L406" i="3"/>
  <c r="M406" i="3"/>
  <c r="K407" i="3"/>
  <c r="L407" i="3"/>
  <c r="M407" i="3"/>
  <c r="K408" i="3"/>
  <c r="L408" i="3"/>
  <c r="M408" i="3"/>
  <c r="K409" i="3"/>
  <c r="L409" i="3"/>
  <c r="M409" i="3"/>
  <c r="K410" i="3"/>
  <c r="L410" i="3"/>
  <c r="M410" i="3"/>
  <c r="K411" i="3"/>
  <c r="L411" i="3"/>
  <c r="M411" i="3"/>
  <c r="K412" i="3"/>
  <c r="L412" i="3"/>
  <c r="M412" i="3"/>
  <c r="K413" i="3"/>
  <c r="L413" i="3"/>
  <c r="M413" i="3"/>
  <c r="K414" i="3"/>
  <c r="L414" i="3"/>
  <c r="M414" i="3"/>
  <c r="K415" i="3"/>
  <c r="L415" i="3"/>
  <c r="M415" i="3"/>
  <c r="K416" i="3"/>
  <c r="L416" i="3"/>
  <c r="M416" i="3"/>
  <c r="K417" i="3"/>
  <c r="L417" i="3"/>
  <c r="M417" i="3"/>
  <c r="K418" i="3"/>
  <c r="L418" i="3"/>
  <c r="M418" i="3"/>
  <c r="K419" i="3"/>
  <c r="L419" i="3"/>
  <c r="M419" i="3"/>
  <c r="K420" i="3"/>
  <c r="L420" i="3"/>
  <c r="M420" i="3"/>
  <c r="K421" i="3"/>
  <c r="L421" i="3"/>
  <c r="M421" i="3"/>
  <c r="K422" i="3"/>
  <c r="L422" i="3"/>
  <c r="M422" i="3"/>
  <c r="K423" i="3"/>
  <c r="L423" i="3"/>
  <c r="M423" i="3"/>
  <c r="K424" i="3"/>
  <c r="L424" i="3"/>
  <c r="M424" i="3"/>
  <c r="K425" i="3"/>
  <c r="L425" i="3"/>
  <c r="M425" i="3"/>
  <c r="K426" i="3"/>
  <c r="L426" i="3"/>
  <c r="M426" i="3"/>
  <c r="K427" i="3"/>
  <c r="L427" i="3"/>
  <c r="M427" i="3"/>
  <c r="K428" i="3"/>
  <c r="L428" i="3"/>
  <c r="M428" i="3"/>
  <c r="K429" i="3"/>
  <c r="L429" i="3"/>
  <c r="M429" i="3"/>
  <c r="K430" i="3"/>
  <c r="L430" i="3"/>
  <c r="M430" i="3"/>
  <c r="K431" i="3"/>
  <c r="L431" i="3"/>
  <c r="M431" i="3"/>
  <c r="K432" i="3"/>
  <c r="L432" i="3"/>
  <c r="M432" i="3"/>
  <c r="K433" i="3"/>
  <c r="L433" i="3"/>
  <c r="M433" i="3"/>
  <c r="K434" i="3"/>
  <c r="L434" i="3"/>
  <c r="M434" i="3"/>
  <c r="K435" i="3"/>
  <c r="L435" i="3"/>
  <c r="M435" i="3"/>
  <c r="K436" i="3"/>
  <c r="L436" i="3"/>
  <c r="M436" i="3"/>
  <c r="K437" i="3"/>
  <c r="L437" i="3"/>
  <c r="M437" i="3"/>
  <c r="K438" i="3"/>
  <c r="L438" i="3"/>
  <c r="M438" i="3"/>
  <c r="K439" i="3"/>
  <c r="L439" i="3"/>
  <c r="M439" i="3"/>
  <c r="K440" i="3"/>
  <c r="L440" i="3"/>
  <c r="M440" i="3"/>
  <c r="K441" i="3"/>
  <c r="L441" i="3"/>
  <c r="M441" i="3"/>
  <c r="K442" i="3"/>
  <c r="L442" i="3"/>
  <c r="M442" i="3"/>
  <c r="K443" i="3"/>
  <c r="L443" i="3"/>
  <c r="M443" i="3"/>
  <c r="K444" i="3"/>
  <c r="L444" i="3"/>
  <c r="M444" i="3"/>
  <c r="K445" i="3"/>
  <c r="L445" i="3"/>
  <c r="M445" i="3"/>
  <c r="K446" i="3"/>
  <c r="L446" i="3"/>
  <c r="M446" i="3"/>
  <c r="K447" i="3"/>
  <c r="L447" i="3"/>
  <c r="M447" i="3"/>
  <c r="K448" i="3"/>
  <c r="L448" i="3"/>
  <c r="M448" i="3"/>
  <c r="K449" i="3"/>
  <c r="L449" i="3"/>
  <c r="M449" i="3"/>
  <c r="K450" i="3"/>
  <c r="L450" i="3"/>
  <c r="M450" i="3"/>
  <c r="K451" i="3"/>
  <c r="L451" i="3"/>
  <c r="M451" i="3"/>
  <c r="K452" i="3"/>
  <c r="L452" i="3"/>
  <c r="M452" i="3"/>
  <c r="K453" i="3"/>
  <c r="L453" i="3"/>
  <c r="M453" i="3"/>
  <c r="K454" i="3"/>
  <c r="L454" i="3"/>
  <c r="M454" i="3"/>
  <c r="K455" i="3"/>
  <c r="L455" i="3"/>
  <c r="M455" i="3"/>
  <c r="K456" i="3"/>
  <c r="L456" i="3"/>
  <c r="M456" i="3"/>
  <c r="K457" i="3"/>
  <c r="L457" i="3"/>
  <c r="M457" i="3"/>
  <c r="K458" i="3"/>
  <c r="L458" i="3"/>
  <c r="M458" i="3"/>
  <c r="K459" i="3"/>
  <c r="L459" i="3"/>
  <c r="M459" i="3"/>
  <c r="K460" i="3"/>
  <c r="L460" i="3"/>
  <c r="M460" i="3"/>
  <c r="K461" i="3"/>
  <c r="L461" i="3"/>
  <c r="M461" i="3"/>
  <c r="K462" i="3"/>
  <c r="L462" i="3"/>
  <c r="M462" i="3"/>
  <c r="K463" i="3"/>
  <c r="L463" i="3"/>
  <c r="M463" i="3"/>
  <c r="K464" i="3"/>
  <c r="L464" i="3"/>
  <c r="M464" i="3"/>
  <c r="K465" i="3"/>
  <c r="L465" i="3"/>
  <c r="M465" i="3"/>
  <c r="K466" i="3"/>
  <c r="L466" i="3"/>
  <c r="M466" i="3"/>
  <c r="K467" i="3"/>
  <c r="L467" i="3"/>
  <c r="M467" i="3"/>
  <c r="K468" i="3"/>
  <c r="L468" i="3"/>
  <c r="M468" i="3"/>
  <c r="K469" i="3"/>
  <c r="L469" i="3"/>
  <c r="M469" i="3"/>
  <c r="K470" i="3"/>
  <c r="L470" i="3"/>
  <c r="M470" i="3"/>
  <c r="K471" i="3"/>
  <c r="L471" i="3"/>
  <c r="M471" i="3"/>
  <c r="K472" i="3"/>
  <c r="L472" i="3"/>
  <c r="M472" i="3"/>
  <c r="K473" i="3"/>
  <c r="L473" i="3"/>
  <c r="M473" i="3"/>
  <c r="K474" i="3"/>
  <c r="L474" i="3"/>
  <c r="M474" i="3"/>
  <c r="K475" i="3"/>
  <c r="L475" i="3"/>
  <c r="M475" i="3"/>
  <c r="K476" i="3"/>
  <c r="L476" i="3"/>
  <c r="M476" i="3"/>
  <c r="K477" i="3"/>
  <c r="L477" i="3"/>
  <c r="M477" i="3"/>
  <c r="K478" i="3"/>
  <c r="L478" i="3"/>
  <c r="M478" i="3"/>
  <c r="K479" i="3"/>
  <c r="L479" i="3"/>
  <c r="M479" i="3"/>
  <c r="K480" i="3"/>
  <c r="L480" i="3"/>
  <c r="M480" i="3"/>
  <c r="K481" i="3"/>
  <c r="L481" i="3"/>
  <c r="M481" i="3"/>
  <c r="K482" i="3"/>
  <c r="L482" i="3"/>
  <c r="M482" i="3"/>
  <c r="K483" i="3"/>
  <c r="L483" i="3"/>
  <c r="M483" i="3"/>
  <c r="K484" i="3"/>
  <c r="L484" i="3"/>
  <c r="M484" i="3"/>
  <c r="K485" i="3"/>
  <c r="L485" i="3"/>
  <c r="M485" i="3"/>
  <c r="K486" i="3"/>
  <c r="L486" i="3"/>
  <c r="M486" i="3"/>
  <c r="K487" i="3"/>
  <c r="L487" i="3"/>
  <c r="M487" i="3"/>
  <c r="K488" i="3"/>
  <c r="L488" i="3"/>
  <c r="M488" i="3"/>
  <c r="K489" i="3"/>
  <c r="L489" i="3"/>
  <c r="M489" i="3"/>
  <c r="K490" i="3"/>
  <c r="L490" i="3"/>
  <c r="M490" i="3"/>
  <c r="K491" i="3"/>
  <c r="L491" i="3"/>
  <c r="M491" i="3"/>
  <c r="K492" i="3"/>
  <c r="L492" i="3"/>
  <c r="M492" i="3"/>
  <c r="K493" i="3"/>
  <c r="L493" i="3"/>
  <c r="M493" i="3"/>
  <c r="K494" i="3"/>
  <c r="L494" i="3"/>
  <c r="M494" i="3"/>
  <c r="K495" i="3"/>
  <c r="L495" i="3"/>
  <c r="M495" i="3"/>
  <c r="K496" i="3"/>
  <c r="L496" i="3"/>
  <c r="M496" i="3"/>
  <c r="K497" i="3"/>
  <c r="L497" i="3"/>
  <c r="M497" i="3"/>
  <c r="K498" i="3"/>
  <c r="L498" i="3"/>
  <c r="M498" i="3"/>
  <c r="K499" i="3"/>
  <c r="L499" i="3"/>
  <c r="M499" i="3"/>
  <c r="K500" i="3"/>
  <c r="L500" i="3"/>
  <c r="M500" i="3"/>
  <c r="K501" i="3"/>
  <c r="L501" i="3"/>
  <c r="M501" i="3"/>
  <c r="K502" i="3"/>
  <c r="L502" i="3"/>
  <c r="M502" i="3"/>
  <c r="K503" i="3"/>
  <c r="L503" i="3"/>
  <c r="M503" i="3"/>
  <c r="K504" i="3"/>
  <c r="L504" i="3"/>
  <c r="M504" i="3"/>
  <c r="K505" i="3"/>
  <c r="L505" i="3"/>
  <c r="M505" i="3"/>
  <c r="K506" i="3"/>
  <c r="L506" i="3"/>
  <c r="M506" i="3"/>
  <c r="K507" i="3"/>
  <c r="L507" i="3"/>
  <c r="M507" i="3"/>
  <c r="K508" i="3"/>
  <c r="L508" i="3"/>
  <c r="M508" i="3"/>
  <c r="K509" i="3"/>
  <c r="L509" i="3"/>
  <c r="M509" i="3"/>
  <c r="K510" i="3"/>
  <c r="L510" i="3"/>
  <c r="M510" i="3"/>
  <c r="K511" i="3"/>
  <c r="L511" i="3"/>
  <c r="M511" i="3"/>
  <c r="K512" i="3"/>
  <c r="L512" i="3"/>
  <c r="M512" i="3"/>
  <c r="K513" i="3"/>
  <c r="L513" i="3"/>
  <c r="M513" i="3"/>
  <c r="K514" i="3"/>
  <c r="L514" i="3"/>
  <c r="M514" i="3"/>
  <c r="K515" i="3"/>
  <c r="L515" i="3"/>
  <c r="M515" i="3"/>
  <c r="K516" i="3"/>
  <c r="L516" i="3"/>
  <c r="M516" i="3"/>
  <c r="K517" i="3"/>
  <c r="L517" i="3"/>
  <c r="M517" i="3"/>
  <c r="K518" i="3"/>
  <c r="L518" i="3"/>
  <c r="M518" i="3"/>
  <c r="K519" i="3"/>
  <c r="L519" i="3"/>
  <c r="M519" i="3"/>
  <c r="K520" i="3"/>
  <c r="L520" i="3"/>
  <c r="M520" i="3"/>
  <c r="K521" i="3"/>
  <c r="L521" i="3"/>
  <c r="M521" i="3"/>
  <c r="K522" i="3"/>
  <c r="L522" i="3"/>
  <c r="M522" i="3"/>
  <c r="K523" i="3"/>
  <c r="L523" i="3"/>
  <c r="M523" i="3"/>
  <c r="K524" i="3"/>
  <c r="L524" i="3"/>
  <c r="M524" i="3"/>
  <c r="K525" i="3"/>
  <c r="L525" i="3"/>
  <c r="M525" i="3"/>
  <c r="K526" i="3"/>
  <c r="L526" i="3"/>
  <c r="M526" i="3"/>
  <c r="K527" i="3"/>
  <c r="L527" i="3"/>
  <c r="M527" i="3"/>
  <c r="K528" i="3"/>
  <c r="L528" i="3"/>
  <c r="M528" i="3"/>
  <c r="K529" i="3"/>
  <c r="L529" i="3"/>
  <c r="M529" i="3"/>
  <c r="K530" i="3"/>
  <c r="L530" i="3"/>
  <c r="M530" i="3"/>
  <c r="K531" i="3"/>
  <c r="L531" i="3"/>
  <c r="M531" i="3"/>
  <c r="K532" i="3"/>
  <c r="L532" i="3"/>
  <c r="M532" i="3"/>
  <c r="K533" i="3"/>
  <c r="L533" i="3"/>
  <c r="M533" i="3"/>
  <c r="K534" i="3"/>
  <c r="L534" i="3"/>
  <c r="M534" i="3"/>
  <c r="K535" i="3"/>
  <c r="L535" i="3"/>
  <c r="M535" i="3"/>
  <c r="K536" i="3"/>
  <c r="L536" i="3"/>
  <c r="M536" i="3"/>
  <c r="K537" i="3"/>
  <c r="L537" i="3"/>
  <c r="M537" i="3"/>
  <c r="K538" i="3"/>
  <c r="L538" i="3"/>
  <c r="M538" i="3"/>
  <c r="K539" i="3"/>
  <c r="L539" i="3"/>
  <c r="M539" i="3"/>
  <c r="K540" i="3"/>
  <c r="L540" i="3"/>
  <c r="M540" i="3"/>
  <c r="K541" i="3"/>
  <c r="L541" i="3"/>
  <c r="M541" i="3"/>
  <c r="K542" i="3"/>
  <c r="L542" i="3"/>
  <c r="M542" i="3"/>
  <c r="K543" i="3"/>
  <c r="L543" i="3"/>
  <c r="M543" i="3"/>
  <c r="K544" i="3"/>
  <c r="L544" i="3"/>
  <c r="M544" i="3"/>
  <c r="K545" i="3"/>
  <c r="L545" i="3"/>
  <c r="M545" i="3"/>
  <c r="K546" i="3"/>
  <c r="L546" i="3"/>
  <c r="M546" i="3"/>
  <c r="K547" i="3"/>
  <c r="L547" i="3"/>
  <c r="M547" i="3"/>
  <c r="K548" i="3"/>
  <c r="L548" i="3"/>
  <c r="M548" i="3"/>
  <c r="K549" i="3"/>
  <c r="L549" i="3"/>
  <c r="M549" i="3"/>
  <c r="K550" i="3"/>
  <c r="L550" i="3"/>
  <c r="M550" i="3"/>
  <c r="K551" i="3"/>
  <c r="L551" i="3"/>
  <c r="M551" i="3"/>
  <c r="K552" i="3"/>
  <c r="L552" i="3"/>
  <c r="M552" i="3"/>
  <c r="K553" i="3"/>
  <c r="L553" i="3"/>
  <c r="M553" i="3"/>
  <c r="K554" i="3"/>
  <c r="L554" i="3"/>
  <c r="M554" i="3"/>
  <c r="K555" i="3"/>
  <c r="L555" i="3"/>
  <c r="M555" i="3"/>
  <c r="K556" i="3"/>
  <c r="L556" i="3"/>
  <c r="M556" i="3"/>
  <c r="K557" i="3"/>
  <c r="L557" i="3"/>
  <c r="M557" i="3"/>
  <c r="K558" i="3"/>
  <c r="L558" i="3"/>
  <c r="M558" i="3"/>
  <c r="K559" i="3"/>
  <c r="L559" i="3"/>
  <c r="M559" i="3"/>
  <c r="K560" i="3"/>
  <c r="L560" i="3"/>
  <c r="M560" i="3"/>
  <c r="K561" i="3"/>
  <c r="L561" i="3"/>
  <c r="M561" i="3"/>
  <c r="K562" i="3"/>
  <c r="L562" i="3"/>
  <c r="M562" i="3"/>
  <c r="K563" i="3"/>
  <c r="L563" i="3"/>
  <c r="M563" i="3"/>
  <c r="K564" i="3"/>
  <c r="L564" i="3"/>
  <c r="M564" i="3"/>
  <c r="K565" i="3"/>
  <c r="L565" i="3"/>
  <c r="M565" i="3"/>
  <c r="K566" i="3"/>
  <c r="L566" i="3"/>
  <c r="M566" i="3"/>
  <c r="K567" i="3"/>
  <c r="L567" i="3"/>
  <c r="M567" i="3"/>
  <c r="K568" i="3"/>
  <c r="L568" i="3"/>
  <c r="M568" i="3"/>
  <c r="K569" i="3"/>
  <c r="L569" i="3"/>
  <c r="M569" i="3"/>
  <c r="K570" i="3"/>
  <c r="L570" i="3"/>
  <c r="M570" i="3"/>
  <c r="K571" i="3"/>
  <c r="L571" i="3"/>
  <c r="M571" i="3"/>
  <c r="K572" i="3"/>
  <c r="L572" i="3"/>
  <c r="M572" i="3"/>
  <c r="K573" i="3"/>
  <c r="L573" i="3"/>
  <c r="M573" i="3"/>
  <c r="K574" i="3"/>
  <c r="L574" i="3"/>
  <c r="M574" i="3"/>
  <c r="K575" i="3"/>
  <c r="L575" i="3"/>
  <c r="M575" i="3"/>
  <c r="K576" i="3"/>
  <c r="L576" i="3"/>
  <c r="M576" i="3"/>
  <c r="K577" i="3"/>
  <c r="L577" i="3"/>
  <c r="M577" i="3"/>
  <c r="K578" i="3"/>
  <c r="L578" i="3"/>
  <c r="M578" i="3"/>
  <c r="K579" i="3"/>
  <c r="L579" i="3"/>
  <c r="M579" i="3"/>
  <c r="K580" i="3"/>
  <c r="L580" i="3"/>
  <c r="M580" i="3"/>
  <c r="K581" i="3"/>
  <c r="L581" i="3"/>
  <c r="M581" i="3"/>
  <c r="K582" i="3"/>
  <c r="L582" i="3"/>
  <c r="M582" i="3"/>
  <c r="K583" i="3"/>
  <c r="L583" i="3"/>
  <c r="M583" i="3"/>
  <c r="K584" i="3"/>
  <c r="L584" i="3"/>
  <c r="M584" i="3"/>
  <c r="K585" i="3"/>
  <c r="L585" i="3"/>
  <c r="M585" i="3"/>
  <c r="K586" i="3"/>
  <c r="L586" i="3"/>
  <c r="M586" i="3"/>
  <c r="K587" i="3"/>
  <c r="L587" i="3"/>
  <c r="M587" i="3"/>
  <c r="K588" i="3"/>
  <c r="L588" i="3"/>
  <c r="M588" i="3"/>
  <c r="K589" i="3"/>
  <c r="L589" i="3"/>
  <c r="M589" i="3"/>
  <c r="K590" i="3"/>
  <c r="L590" i="3"/>
  <c r="M590" i="3"/>
  <c r="K591" i="3"/>
  <c r="L591" i="3"/>
  <c r="M591" i="3"/>
  <c r="K592" i="3"/>
  <c r="L592" i="3"/>
  <c r="M592" i="3"/>
  <c r="K593" i="3"/>
  <c r="L593" i="3"/>
  <c r="M593" i="3"/>
  <c r="K594" i="3"/>
  <c r="L594" i="3"/>
  <c r="M594" i="3"/>
  <c r="K595" i="3"/>
  <c r="L595" i="3"/>
  <c r="M595" i="3"/>
  <c r="K596" i="3"/>
  <c r="L596" i="3"/>
  <c r="M596" i="3"/>
  <c r="K597" i="3"/>
  <c r="L597" i="3"/>
  <c r="M597" i="3"/>
  <c r="K598" i="3"/>
  <c r="L598" i="3"/>
  <c r="M598" i="3"/>
  <c r="K599" i="3"/>
  <c r="L599" i="3"/>
  <c r="M599" i="3"/>
  <c r="K600" i="3"/>
  <c r="L600" i="3"/>
  <c r="M600" i="3"/>
  <c r="K601" i="3"/>
  <c r="L601" i="3"/>
  <c r="M601" i="3"/>
  <c r="K602" i="3"/>
  <c r="L602" i="3"/>
  <c r="M602" i="3"/>
  <c r="K603" i="3"/>
  <c r="L603" i="3"/>
  <c r="M603" i="3"/>
  <c r="K604" i="3"/>
  <c r="L604" i="3"/>
  <c r="M604" i="3"/>
  <c r="K605" i="3"/>
  <c r="L605" i="3"/>
  <c r="M605" i="3"/>
  <c r="K606" i="3"/>
  <c r="L606" i="3"/>
  <c r="M606" i="3"/>
  <c r="K607" i="3"/>
  <c r="L607" i="3"/>
  <c r="M607" i="3"/>
  <c r="K608" i="3"/>
  <c r="L608" i="3"/>
  <c r="M608" i="3"/>
  <c r="K609" i="3"/>
  <c r="L609" i="3"/>
  <c r="M609" i="3"/>
  <c r="K610" i="3"/>
  <c r="L610" i="3"/>
  <c r="M610" i="3"/>
  <c r="K611" i="3"/>
  <c r="L611" i="3"/>
  <c r="M611" i="3"/>
  <c r="K612" i="3"/>
  <c r="L612" i="3"/>
  <c r="M612" i="3"/>
  <c r="K613" i="3"/>
  <c r="L613" i="3"/>
  <c r="M613" i="3"/>
  <c r="K614" i="3"/>
  <c r="L614" i="3"/>
  <c r="M614" i="3"/>
  <c r="K615" i="3"/>
  <c r="L615" i="3"/>
  <c r="M615" i="3"/>
  <c r="K616" i="3"/>
  <c r="L616" i="3"/>
  <c r="M616" i="3"/>
  <c r="K617" i="3"/>
  <c r="L617" i="3"/>
  <c r="M617" i="3"/>
  <c r="K618" i="3"/>
  <c r="L618" i="3"/>
  <c r="M618" i="3"/>
  <c r="K619" i="3"/>
  <c r="L619" i="3"/>
  <c r="M619" i="3"/>
  <c r="K620" i="3"/>
  <c r="L620" i="3"/>
  <c r="M620" i="3"/>
  <c r="K621" i="3"/>
  <c r="L621" i="3"/>
  <c r="M621" i="3"/>
  <c r="K622" i="3"/>
  <c r="L622" i="3"/>
  <c r="M622" i="3"/>
  <c r="K623" i="3"/>
  <c r="L623" i="3"/>
  <c r="M623" i="3"/>
  <c r="K624" i="3"/>
  <c r="L624" i="3"/>
  <c r="M624" i="3"/>
  <c r="K625" i="3"/>
  <c r="L625" i="3"/>
  <c r="M625" i="3"/>
  <c r="K626" i="3"/>
  <c r="L626" i="3"/>
  <c r="M626" i="3"/>
  <c r="K627" i="3"/>
  <c r="L627" i="3"/>
  <c r="M627" i="3"/>
  <c r="K628" i="3"/>
  <c r="L628" i="3"/>
  <c r="M628" i="3"/>
  <c r="K629" i="3"/>
  <c r="L629" i="3"/>
  <c r="M629" i="3"/>
  <c r="K630" i="3"/>
  <c r="L630" i="3"/>
  <c r="M630" i="3"/>
  <c r="K631" i="3"/>
  <c r="L631" i="3"/>
  <c r="M631" i="3"/>
  <c r="K632" i="3"/>
  <c r="L632" i="3"/>
  <c r="M632" i="3"/>
  <c r="K633" i="3"/>
  <c r="L633" i="3"/>
  <c r="M633" i="3"/>
  <c r="K634" i="3"/>
  <c r="L634" i="3"/>
  <c r="M634" i="3"/>
  <c r="K635" i="3"/>
  <c r="L635" i="3"/>
  <c r="M635" i="3"/>
  <c r="K636" i="3"/>
  <c r="L636" i="3"/>
  <c r="M636" i="3"/>
  <c r="K637" i="3"/>
  <c r="L637" i="3"/>
  <c r="M637" i="3"/>
  <c r="K638" i="3"/>
  <c r="L638" i="3"/>
  <c r="M638" i="3"/>
  <c r="K639" i="3"/>
  <c r="L639" i="3"/>
  <c r="M639" i="3"/>
  <c r="K640" i="3"/>
  <c r="L640" i="3"/>
  <c r="M640" i="3"/>
  <c r="K641" i="3"/>
  <c r="L641" i="3"/>
  <c r="M641" i="3"/>
  <c r="K642" i="3"/>
  <c r="L642" i="3"/>
  <c r="M642" i="3"/>
  <c r="K643" i="3"/>
  <c r="L643" i="3"/>
  <c r="M643" i="3"/>
  <c r="K644" i="3"/>
  <c r="L644" i="3"/>
  <c r="M644" i="3"/>
  <c r="K645" i="3"/>
  <c r="L645" i="3"/>
  <c r="M645" i="3"/>
  <c r="K646" i="3"/>
  <c r="L646" i="3"/>
  <c r="M646" i="3"/>
  <c r="K647" i="3"/>
  <c r="L647" i="3"/>
  <c r="M647" i="3"/>
  <c r="K648" i="3"/>
  <c r="L648" i="3"/>
  <c r="M648" i="3"/>
  <c r="K649" i="3"/>
  <c r="L649" i="3"/>
  <c r="M649" i="3"/>
  <c r="K650" i="3"/>
  <c r="L650" i="3"/>
  <c r="M650" i="3"/>
  <c r="K651" i="3"/>
  <c r="L651" i="3"/>
  <c r="M651" i="3"/>
  <c r="K652" i="3"/>
  <c r="L652" i="3"/>
  <c r="M652" i="3"/>
  <c r="K653" i="3"/>
  <c r="L653" i="3"/>
  <c r="M653" i="3"/>
  <c r="K654" i="3"/>
  <c r="L654" i="3"/>
  <c r="M654" i="3"/>
  <c r="K655" i="3"/>
  <c r="L655" i="3"/>
  <c r="M655" i="3"/>
  <c r="K656" i="3"/>
  <c r="L656" i="3"/>
  <c r="M656" i="3"/>
  <c r="K657" i="3"/>
  <c r="L657" i="3"/>
  <c r="M657" i="3"/>
  <c r="K658" i="3"/>
  <c r="L658" i="3"/>
  <c r="M658" i="3"/>
  <c r="K659" i="3"/>
  <c r="L659" i="3"/>
  <c r="M659" i="3"/>
  <c r="K660" i="3"/>
  <c r="L660" i="3"/>
  <c r="M660" i="3"/>
  <c r="K661" i="3"/>
  <c r="L661" i="3"/>
  <c r="M661" i="3"/>
  <c r="K662" i="3"/>
  <c r="L662" i="3"/>
  <c r="M662" i="3"/>
  <c r="K663" i="3"/>
  <c r="L663" i="3"/>
  <c r="M663" i="3"/>
  <c r="K664" i="3"/>
  <c r="L664" i="3"/>
  <c r="M664" i="3"/>
  <c r="K665" i="3"/>
  <c r="L665" i="3"/>
  <c r="M665" i="3"/>
  <c r="K666" i="3"/>
  <c r="L666" i="3"/>
  <c r="M666" i="3"/>
  <c r="K667" i="3"/>
  <c r="L667" i="3"/>
  <c r="M667" i="3"/>
  <c r="K668" i="3"/>
  <c r="L668" i="3"/>
  <c r="M668" i="3"/>
  <c r="K669" i="3"/>
  <c r="L669" i="3"/>
  <c r="M669" i="3"/>
  <c r="K670" i="3"/>
  <c r="L670" i="3"/>
  <c r="M670" i="3"/>
  <c r="K671" i="3"/>
  <c r="L671" i="3"/>
  <c r="M671" i="3"/>
  <c r="K672" i="3"/>
  <c r="L672" i="3"/>
  <c r="M672" i="3"/>
  <c r="K673" i="3"/>
  <c r="L673" i="3"/>
  <c r="M673" i="3"/>
  <c r="K674" i="3"/>
  <c r="L674" i="3"/>
  <c r="M674" i="3"/>
  <c r="K675" i="3"/>
  <c r="L675" i="3"/>
  <c r="M675" i="3"/>
  <c r="K676" i="3"/>
  <c r="L676" i="3"/>
  <c r="M676" i="3"/>
  <c r="K677" i="3"/>
  <c r="L677" i="3"/>
  <c r="M677" i="3"/>
  <c r="K678" i="3"/>
  <c r="L678" i="3"/>
  <c r="M678" i="3"/>
  <c r="K679" i="3"/>
  <c r="L679" i="3"/>
  <c r="M679" i="3"/>
  <c r="K680" i="3"/>
  <c r="L680" i="3"/>
  <c r="M680" i="3"/>
  <c r="K681" i="3"/>
  <c r="L681" i="3"/>
  <c r="M681" i="3"/>
  <c r="K682" i="3"/>
  <c r="L682" i="3"/>
  <c r="M682" i="3"/>
  <c r="K683" i="3"/>
  <c r="L683" i="3"/>
  <c r="M683" i="3"/>
  <c r="K684" i="3"/>
  <c r="L684" i="3"/>
  <c r="M684" i="3"/>
  <c r="K685" i="3"/>
  <c r="L685" i="3"/>
  <c r="M685" i="3"/>
  <c r="K686" i="3"/>
  <c r="L686" i="3"/>
  <c r="M686" i="3"/>
  <c r="K687" i="3"/>
  <c r="L687" i="3"/>
  <c r="M687" i="3"/>
  <c r="K688" i="3"/>
  <c r="L688" i="3"/>
  <c r="M688" i="3"/>
  <c r="K689" i="3"/>
  <c r="L689" i="3"/>
  <c r="M689" i="3"/>
  <c r="K690" i="3"/>
  <c r="L690" i="3"/>
  <c r="M690" i="3"/>
  <c r="K691" i="3"/>
  <c r="L691" i="3"/>
  <c r="M691" i="3"/>
  <c r="K692" i="3"/>
  <c r="L692" i="3"/>
  <c r="M692" i="3"/>
  <c r="K693" i="3"/>
  <c r="L693" i="3"/>
  <c r="M693" i="3"/>
  <c r="K694" i="3"/>
  <c r="L694" i="3"/>
  <c r="M694" i="3"/>
  <c r="K695" i="3"/>
  <c r="L695" i="3"/>
  <c r="M695" i="3"/>
  <c r="K696" i="3"/>
  <c r="L696" i="3"/>
  <c r="M696" i="3"/>
  <c r="K697" i="3"/>
  <c r="L697" i="3"/>
  <c r="M697" i="3"/>
  <c r="K698" i="3"/>
  <c r="L698" i="3"/>
  <c r="M698" i="3"/>
  <c r="K699" i="3"/>
  <c r="L699" i="3"/>
  <c r="M699" i="3"/>
  <c r="K700" i="3"/>
  <c r="L700" i="3"/>
  <c r="M700" i="3"/>
  <c r="K701" i="3"/>
  <c r="L701" i="3"/>
  <c r="M701" i="3"/>
  <c r="K702" i="3"/>
  <c r="L702" i="3"/>
  <c r="M702" i="3"/>
  <c r="K703" i="3"/>
  <c r="L703" i="3"/>
  <c r="M703" i="3"/>
  <c r="K704" i="3"/>
  <c r="L704" i="3"/>
  <c r="M704" i="3"/>
  <c r="K705" i="3"/>
  <c r="L705" i="3"/>
  <c r="M705" i="3"/>
  <c r="K706" i="3"/>
  <c r="L706" i="3"/>
  <c r="M706" i="3"/>
  <c r="K707" i="3"/>
  <c r="L707" i="3"/>
  <c r="M707" i="3"/>
  <c r="K708" i="3"/>
  <c r="L708" i="3"/>
  <c r="M708" i="3"/>
  <c r="K709" i="3"/>
  <c r="L709" i="3"/>
  <c r="M709" i="3"/>
  <c r="K710" i="3"/>
  <c r="L710" i="3"/>
  <c r="M710" i="3"/>
  <c r="K711" i="3"/>
  <c r="L711" i="3"/>
  <c r="M711" i="3"/>
  <c r="K712" i="3"/>
  <c r="L712" i="3"/>
  <c r="M712" i="3"/>
  <c r="K713" i="3"/>
  <c r="L713" i="3"/>
  <c r="M713" i="3"/>
  <c r="K714" i="3"/>
  <c r="L714" i="3"/>
  <c r="M714" i="3"/>
  <c r="K715" i="3"/>
  <c r="L715" i="3"/>
  <c r="M715" i="3"/>
  <c r="K716" i="3"/>
  <c r="L716" i="3"/>
  <c r="M716" i="3"/>
  <c r="K717" i="3"/>
  <c r="L717" i="3"/>
  <c r="M717" i="3"/>
  <c r="K718" i="3"/>
  <c r="L718" i="3"/>
  <c r="M718" i="3"/>
  <c r="L1" i="3"/>
  <c r="F13" i="5" s="1"/>
  <c r="M1" i="3"/>
  <c r="K1" i="3"/>
  <c r="F2" i="3"/>
  <c r="A3" i="3"/>
  <c r="E3" i="3"/>
  <c r="A4" i="3"/>
  <c r="E4" i="3"/>
  <c r="A5" i="3"/>
  <c r="E5" i="3"/>
  <c r="A6" i="3"/>
  <c r="I6" i="3"/>
  <c r="H6" i="3" s="1"/>
  <c r="D4" i="1"/>
  <c r="E4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H11" i="5" l="1"/>
  <c r="H9" i="5"/>
  <c r="H7" i="5"/>
  <c r="H5" i="5"/>
  <c r="H3" i="5"/>
  <c r="H2" i="5"/>
  <c r="H12" i="5"/>
  <c r="H13" i="5"/>
  <c r="O672" i="3"/>
  <c r="O2" i="3"/>
  <c r="O59" i="3"/>
  <c r="O42" i="3"/>
  <c r="O58" i="3"/>
  <c r="O74" i="3"/>
  <c r="O90" i="3"/>
  <c r="O106" i="3"/>
  <c r="O122" i="3"/>
  <c r="O138" i="3"/>
  <c r="O154" i="3"/>
  <c r="O170" i="3"/>
  <c r="O93" i="3"/>
  <c r="O125" i="3"/>
  <c r="O157" i="3"/>
  <c r="O181" i="3"/>
  <c r="O197" i="3"/>
  <c r="O213" i="3"/>
  <c r="O223" i="3"/>
  <c r="O231" i="3"/>
  <c r="O239" i="3"/>
  <c r="O247" i="3"/>
  <c r="O255" i="3"/>
  <c r="O263" i="3"/>
  <c r="O271" i="3"/>
  <c r="O279" i="3"/>
  <c r="O287" i="3"/>
  <c r="O79" i="3"/>
  <c r="O95" i="3"/>
  <c r="O111" i="3"/>
  <c r="O127" i="3"/>
  <c r="O143" i="3"/>
  <c r="O159" i="3"/>
  <c r="O174" i="3"/>
  <c r="O182" i="3"/>
  <c r="O190" i="3"/>
  <c r="O198" i="3"/>
  <c r="O206" i="3"/>
  <c r="O214" i="3"/>
  <c r="O222" i="3"/>
  <c r="O230" i="3"/>
  <c r="O238" i="3"/>
  <c r="O246" i="3"/>
  <c r="O254" i="3"/>
  <c r="O262" i="3"/>
  <c r="O270" i="3"/>
  <c r="O278" i="3"/>
  <c r="O286" i="3"/>
  <c r="O294" i="3"/>
  <c r="O302" i="3"/>
  <c r="O310" i="3"/>
  <c r="O318" i="3"/>
  <c r="O326" i="3"/>
  <c r="O334" i="3"/>
  <c r="O342" i="3"/>
  <c r="O350" i="3"/>
  <c r="O358" i="3"/>
  <c r="O366" i="3"/>
  <c r="O374" i="3"/>
  <c r="O382" i="3"/>
  <c r="O390" i="3"/>
  <c r="O398" i="3"/>
  <c r="O406" i="3"/>
  <c r="O414" i="3"/>
  <c r="O422" i="3"/>
  <c r="O430" i="3"/>
  <c r="O291" i="3"/>
  <c r="O307" i="3"/>
  <c r="O323" i="3"/>
  <c r="O339" i="3"/>
  <c r="O355" i="3"/>
  <c r="O371" i="3"/>
  <c r="O387" i="3"/>
  <c r="O403" i="3"/>
  <c r="O419" i="3"/>
  <c r="O435" i="3"/>
  <c r="O444" i="3"/>
  <c r="O452" i="3"/>
  <c r="O460" i="3"/>
  <c r="O468" i="3"/>
  <c r="O476" i="3"/>
  <c r="O484" i="3"/>
  <c r="O488" i="3"/>
  <c r="O492" i="3"/>
  <c r="O496" i="3"/>
  <c r="O500" i="3"/>
  <c r="O504" i="3"/>
  <c r="O508" i="3"/>
  <c r="O512" i="3"/>
  <c r="O516" i="3"/>
  <c r="O520" i="3"/>
  <c r="O524" i="3"/>
  <c r="O528" i="3"/>
  <c r="O532" i="3"/>
  <c r="O536" i="3"/>
  <c r="O540" i="3"/>
  <c r="O544" i="3"/>
  <c r="O548" i="3"/>
  <c r="O552" i="3"/>
  <c r="O556" i="3"/>
  <c r="O560" i="3"/>
  <c r="O564" i="3"/>
  <c r="O568" i="3"/>
  <c r="O572" i="3"/>
  <c r="O576" i="3"/>
  <c r="O580" i="3"/>
  <c r="O584" i="3"/>
  <c r="O588" i="3"/>
  <c r="O592" i="3"/>
  <c r="O596" i="3"/>
  <c r="O600" i="3"/>
  <c r="O604" i="3"/>
  <c r="O297" i="3"/>
  <c r="O305" i="3"/>
  <c r="O313" i="3"/>
  <c r="O321" i="3"/>
  <c r="O329" i="3"/>
  <c r="O337" i="3"/>
  <c r="O345" i="3"/>
  <c r="O353" i="3"/>
  <c r="O361" i="3"/>
  <c r="O369" i="3"/>
  <c r="O377" i="3"/>
  <c r="O385" i="3"/>
  <c r="O393" i="3"/>
  <c r="O401" i="3"/>
  <c r="O409" i="3"/>
  <c r="O417" i="3"/>
  <c r="O425" i="3"/>
  <c r="O433" i="3"/>
  <c r="O439" i="3"/>
  <c r="O443" i="3"/>
  <c r="O447" i="3"/>
  <c r="O451" i="3"/>
  <c r="O455" i="3"/>
  <c r="O459" i="3"/>
  <c r="O463" i="3"/>
  <c r="O467" i="3"/>
  <c r="O471" i="3"/>
  <c r="O475" i="3"/>
  <c r="O479" i="3"/>
  <c r="O483" i="3"/>
  <c r="O487" i="3"/>
  <c r="O491" i="3"/>
  <c r="O495" i="3"/>
  <c r="O499" i="3"/>
  <c r="O503" i="3"/>
  <c r="O507" i="3"/>
  <c r="O511" i="3"/>
  <c r="O515" i="3"/>
  <c r="O519" i="3"/>
  <c r="O523" i="3"/>
  <c r="O527" i="3"/>
  <c r="O531" i="3"/>
  <c r="O535" i="3"/>
  <c r="O539" i="3"/>
  <c r="O543" i="3"/>
  <c r="O547" i="3"/>
  <c r="O551" i="3"/>
  <c r="O555" i="3"/>
  <c r="O559" i="3"/>
  <c r="O563" i="3"/>
  <c r="O567" i="3"/>
  <c r="O571" i="3"/>
  <c r="O575" i="3"/>
  <c r="O579" i="3"/>
  <c r="O583" i="3"/>
  <c r="O587" i="3"/>
  <c r="O591" i="3"/>
  <c r="O595" i="3"/>
  <c r="O599" i="3"/>
  <c r="O603" i="3"/>
  <c r="O607" i="3"/>
  <c r="O611" i="3"/>
  <c r="O615" i="3"/>
  <c r="O619" i="3"/>
  <c r="O623" i="3"/>
  <c r="O627" i="3"/>
  <c r="O631" i="3"/>
  <c r="O635" i="3"/>
  <c r="O639" i="3"/>
  <c r="O643" i="3"/>
  <c r="O647" i="3"/>
  <c r="O651" i="3"/>
  <c r="O655" i="3"/>
  <c r="O659" i="3"/>
  <c r="O663" i="3"/>
  <c r="O667" i="3"/>
  <c r="O671" i="3"/>
  <c r="O675" i="3"/>
  <c r="O679" i="3"/>
  <c r="O683" i="3"/>
  <c r="O687" i="3"/>
  <c r="O691" i="3"/>
  <c r="O695" i="3"/>
  <c r="O699" i="3"/>
  <c r="O703" i="3"/>
  <c r="O715" i="3"/>
  <c r="O711" i="3"/>
  <c r="O707" i="3"/>
  <c r="O702" i="3"/>
  <c r="O694" i="3"/>
  <c r="O686" i="3"/>
  <c r="O678" i="3"/>
  <c r="O670" i="3"/>
  <c r="O662" i="3"/>
  <c r="O654" i="3"/>
  <c r="O646" i="3"/>
  <c r="O638" i="3"/>
  <c r="O630" i="3"/>
  <c r="O622" i="3"/>
  <c r="O614" i="3"/>
  <c r="O606" i="3"/>
  <c r="H4" i="5"/>
  <c r="H6" i="5"/>
  <c r="H8" i="5"/>
  <c r="H10" i="5"/>
  <c r="B6" i="3"/>
  <c r="E6" i="3"/>
  <c r="A7" i="3"/>
  <c r="B5" i="3"/>
  <c r="I5" i="3"/>
  <c r="H5" i="3" s="1"/>
  <c r="B4" i="3"/>
  <c r="I4" i="3"/>
  <c r="H4" i="3" s="1"/>
  <c r="B3" i="3"/>
  <c r="I3" i="3"/>
  <c r="H3" i="3" s="1"/>
  <c r="M3" i="3"/>
  <c r="N3" i="3" s="1"/>
  <c r="D3" i="3"/>
  <c r="G3" i="3" s="1"/>
  <c r="D4" i="3"/>
  <c r="G4" i="3" s="1"/>
  <c r="D5" i="3"/>
  <c r="G5" i="3" s="1"/>
  <c r="C5" i="3"/>
  <c r="C6" i="3"/>
  <c r="F6" i="3" s="1"/>
  <c r="D6" i="3"/>
  <c r="G6" i="3" s="1"/>
  <c r="C4" i="3"/>
  <c r="F4" i="3" s="1"/>
  <c r="C3" i="3"/>
  <c r="F3" i="3" s="1"/>
  <c r="O608" i="3" l="1"/>
  <c r="O716" i="3"/>
  <c r="O708" i="3"/>
  <c r="O696" i="3"/>
  <c r="O680" i="3"/>
  <c r="O664" i="3"/>
  <c r="O648" i="3"/>
  <c r="O632" i="3"/>
  <c r="O616" i="3"/>
  <c r="O37" i="3"/>
  <c r="O45" i="3"/>
  <c r="O53" i="3"/>
  <c r="O57" i="3"/>
  <c r="O61" i="3"/>
  <c r="O65" i="3"/>
  <c r="O40" i="3"/>
  <c r="O44" i="3"/>
  <c r="O48" i="3"/>
  <c r="O52" i="3"/>
  <c r="O56" i="3"/>
  <c r="O60" i="3"/>
  <c r="O64" i="3"/>
  <c r="O68" i="3"/>
  <c r="O72" i="3"/>
  <c r="O76" i="3"/>
  <c r="O80" i="3"/>
  <c r="O84" i="3"/>
  <c r="O88" i="3"/>
  <c r="O92" i="3"/>
  <c r="O96" i="3"/>
  <c r="O100" i="3"/>
  <c r="O104" i="3"/>
  <c r="O108" i="3"/>
  <c r="O112" i="3"/>
  <c r="O116" i="3"/>
  <c r="O120" i="3"/>
  <c r="O124" i="3"/>
  <c r="O128" i="3"/>
  <c r="O132" i="3"/>
  <c r="O136" i="3"/>
  <c r="O140" i="3"/>
  <c r="O144" i="3"/>
  <c r="O148" i="3"/>
  <c r="O152" i="3"/>
  <c r="O156" i="3"/>
  <c r="O160" i="3"/>
  <c r="O164" i="3"/>
  <c r="O168" i="3"/>
  <c r="O172" i="3"/>
  <c r="O73" i="3"/>
  <c r="O81" i="3"/>
  <c r="O89" i="3"/>
  <c r="O97" i="3"/>
  <c r="O105" i="3"/>
  <c r="O113" i="3"/>
  <c r="O121" i="3"/>
  <c r="O129" i="3"/>
  <c r="O137" i="3"/>
  <c r="O145" i="3"/>
  <c r="O153" i="3"/>
  <c r="O161" i="3"/>
  <c r="O169" i="3"/>
  <c r="O175" i="3"/>
  <c r="O179" i="3"/>
  <c r="O183" i="3"/>
  <c r="O187" i="3"/>
  <c r="O191" i="3"/>
  <c r="O195" i="3"/>
  <c r="O199" i="3"/>
  <c r="O203" i="3"/>
  <c r="O207" i="3"/>
  <c r="O211" i="3"/>
  <c r="O215" i="3"/>
  <c r="O712" i="3"/>
  <c r="O688" i="3"/>
  <c r="O656" i="3"/>
  <c r="O624" i="3"/>
  <c r="O41" i="3"/>
  <c r="O55" i="3"/>
  <c r="O63" i="3"/>
  <c r="O38" i="3"/>
  <c r="O46" i="3"/>
  <c r="O54" i="3"/>
  <c r="O62" i="3"/>
  <c r="O70" i="3"/>
  <c r="O78" i="3"/>
  <c r="O86" i="3"/>
  <c r="O94" i="3"/>
  <c r="O102" i="3"/>
  <c r="O110" i="3"/>
  <c r="O118" i="3"/>
  <c r="O126" i="3"/>
  <c r="O134" i="3"/>
  <c r="O142" i="3"/>
  <c r="O150" i="3"/>
  <c r="O158" i="3"/>
  <c r="O166" i="3"/>
  <c r="O69" i="3"/>
  <c r="O85" i="3"/>
  <c r="O101" i="3"/>
  <c r="O117" i="3"/>
  <c r="O133" i="3"/>
  <c r="O149" i="3"/>
  <c r="O165" i="3"/>
  <c r="O177" i="3"/>
  <c r="O185" i="3"/>
  <c r="O193" i="3"/>
  <c r="O201" i="3"/>
  <c r="O209" i="3"/>
  <c r="O217" i="3"/>
  <c r="O221" i="3"/>
  <c r="O225" i="3"/>
  <c r="O229" i="3"/>
  <c r="O233" i="3"/>
  <c r="O237" i="3"/>
  <c r="O241" i="3"/>
  <c r="O245" i="3"/>
  <c r="O249" i="3"/>
  <c r="O253" i="3"/>
  <c r="O257" i="3"/>
  <c r="O261" i="3"/>
  <c r="O265" i="3"/>
  <c r="O269" i="3"/>
  <c r="O273" i="3"/>
  <c r="O277" i="3"/>
  <c r="O281" i="3"/>
  <c r="O285" i="3"/>
  <c r="O289" i="3"/>
  <c r="O75" i="3"/>
  <c r="O83" i="3"/>
  <c r="O91" i="3"/>
  <c r="O99" i="3"/>
  <c r="O107" i="3"/>
  <c r="O115" i="3"/>
  <c r="O123" i="3"/>
  <c r="O131" i="3"/>
  <c r="O139" i="3"/>
  <c r="O147" i="3"/>
  <c r="O155" i="3"/>
  <c r="O163" i="3"/>
  <c r="O171" i="3"/>
  <c r="O176" i="3"/>
  <c r="O180" i="3"/>
  <c r="O184" i="3"/>
  <c r="O188" i="3"/>
  <c r="O192" i="3"/>
  <c r="O196" i="3"/>
  <c r="O200" i="3"/>
  <c r="O204" i="3"/>
  <c r="O208" i="3"/>
  <c r="O212" i="3"/>
  <c r="O216" i="3"/>
  <c r="O220" i="3"/>
  <c r="O224" i="3"/>
  <c r="O228" i="3"/>
  <c r="O232" i="3"/>
  <c r="O236" i="3"/>
  <c r="O240" i="3"/>
  <c r="O244" i="3"/>
  <c r="O248" i="3"/>
  <c r="O252" i="3"/>
  <c r="O256" i="3"/>
  <c r="O260" i="3"/>
  <c r="O264" i="3"/>
  <c r="O268" i="3"/>
  <c r="O272" i="3"/>
  <c r="O276" i="3"/>
  <c r="O280" i="3"/>
  <c r="O284" i="3"/>
  <c r="O288" i="3"/>
  <c r="O292" i="3"/>
  <c r="O296" i="3"/>
  <c r="O300" i="3"/>
  <c r="O304" i="3"/>
  <c r="O308" i="3"/>
  <c r="O312" i="3"/>
  <c r="O316" i="3"/>
  <c r="O320" i="3"/>
  <c r="O324" i="3"/>
  <c r="O328" i="3"/>
  <c r="O332" i="3"/>
  <c r="O336" i="3"/>
  <c r="O340" i="3"/>
  <c r="O344" i="3"/>
  <c r="O348" i="3"/>
  <c r="O352" i="3"/>
  <c r="O356" i="3"/>
  <c r="O360" i="3"/>
  <c r="O364" i="3"/>
  <c r="O368" i="3"/>
  <c r="O372" i="3"/>
  <c r="O376" i="3"/>
  <c r="O380" i="3"/>
  <c r="O384" i="3"/>
  <c r="O388" i="3"/>
  <c r="O392" i="3"/>
  <c r="O396" i="3"/>
  <c r="O400" i="3"/>
  <c r="O404" i="3"/>
  <c r="O408" i="3"/>
  <c r="O412" i="3"/>
  <c r="O416" i="3"/>
  <c r="O420" i="3"/>
  <c r="O424" i="3"/>
  <c r="O428" i="3"/>
  <c r="O432" i="3"/>
  <c r="O436" i="3"/>
  <c r="O295" i="3"/>
  <c r="O303" i="3"/>
  <c r="O311" i="3"/>
  <c r="O319" i="3"/>
  <c r="O327" i="3"/>
  <c r="O335" i="3"/>
  <c r="O343" i="3"/>
  <c r="O351" i="3"/>
  <c r="O359" i="3"/>
  <c r="O367" i="3"/>
  <c r="O375" i="3"/>
  <c r="O383" i="3"/>
  <c r="O391" i="3"/>
  <c r="O399" i="3"/>
  <c r="O407" i="3"/>
  <c r="O415" i="3"/>
  <c r="O423" i="3"/>
  <c r="O431" i="3"/>
  <c r="O438" i="3"/>
  <c r="O442" i="3"/>
  <c r="O446" i="3"/>
  <c r="O450" i="3"/>
  <c r="O454" i="3"/>
  <c r="O458" i="3"/>
  <c r="O462" i="3"/>
  <c r="O466" i="3"/>
  <c r="O470" i="3"/>
  <c r="O474" i="3"/>
  <c r="O478" i="3"/>
  <c r="O482" i="3"/>
  <c r="O610" i="3"/>
  <c r="O618" i="3"/>
  <c r="O626" i="3"/>
  <c r="O634" i="3"/>
  <c r="O642" i="3"/>
  <c r="O650" i="3"/>
  <c r="O658" i="3"/>
  <c r="O666" i="3"/>
  <c r="O674" i="3"/>
  <c r="O682" i="3"/>
  <c r="O690" i="3"/>
  <c r="O698" i="3"/>
  <c r="O705" i="3"/>
  <c r="O709" i="3"/>
  <c r="O713" i="3"/>
  <c r="O717" i="3"/>
  <c r="O701" i="3"/>
  <c r="O697" i="3"/>
  <c r="O693" i="3"/>
  <c r="O689" i="3"/>
  <c r="O685" i="3"/>
  <c r="O681" i="3"/>
  <c r="O677" i="3"/>
  <c r="O673" i="3"/>
  <c r="O669" i="3"/>
  <c r="O665" i="3"/>
  <c r="O661" i="3"/>
  <c r="O657" i="3"/>
  <c r="O653" i="3"/>
  <c r="O649" i="3"/>
  <c r="O645" i="3"/>
  <c r="O641" i="3"/>
  <c r="O637" i="3"/>
  <c r="O633" i="3"/>
  <c r="O629" i="3"/>
  <c r="O625" i="3"/>
  <c r="O621" i="3"/>
  <c r="O617" i="3"/>
  <c r="O613" i="3"/>
  <c r="O609" i="3"/>
  <c r="O605" i="3"/>
  <c r="O601" i="3"/>
  <c r="O597" i="3"/>
  <c r="O593" i="3"/>
  <c r="O589" i="3"/>
  <c r="O585" i="3"/>
  <c r="O581" i="3"/>
  <c r="O577" i="3"/>
  <c r="O573" i="3"/>
  <c r="O569" i="3"/>
  <c r="O565" i="3"/>
  <c r="O561" i="3"/>
  <c r="O557" i="3"/>
  <c r="O553" i="3"/>
  <c r="O549" i="3"/>
  <c r="O545" i="3"/>
  <c r="O541" i="3"/>
  <c r="O537" i="3"/>
  <c r="O533" i="3"/>
  <c r="O529" i="3"/>
  <c r="O525" i="3"/>
  <c r="O521" i="3"/>
  <c r="O517" i="3"/>
  <c r="O513" i="3"/>
  <c r="O509" i="3"/>
  <c r="O505" i="3"/>
  <c r="O501" i="3"/>
  <c r="O497" i="3"/>
  <c r="O493" i="3"/>
  <c r="O489" i="3"/>
  <c r="O485" i="3"/>
  <c r="O481" i="3"/>
  <c r="O477" i="3"/>
  <c r="O473" i="3"/>
  <c r="O469" i="3"/>
  <c r="O465" i="3"/>
  <c r="O461" i="3"/>
  <c r="O457" i="3"/>
  <c r="O453" i="3"/>
  <c r="O449" i="3"/>
  <c r="O445" i="3"/>
  <c r="O441" i="3"/>
  <c r="O437" i="3"/>
  <c r="O429" i="3"/>
  <c r="O421" i="3"/>
  <c r="O413" i="3"/>
  <c r="O405" i="3"/>
  <c r="O397" i="3"/>
  <c r="O389" i="3"/>
  <c r="O381" i="3"/>
  <c r="O373" i="3"/>
  <c r="O365" i="3"/>
  <c r="O357" i="3"/>
  <c r="O349" i="3"/>
  <c r="O341" i="3"/>
  <c r="O333" i="3"/>
  <c r="O325" i="3"/>
  <c r="O317" i="3"/>
  <c r="O309" i="3"/>
  <c r="O301" i="3"/>
  <c r="O293" i="3"/>
  <c r="O602" i="3"/>
  <c r="O598" i="3"/>
  <c r="O594" i="3"/>
  <c r="O590" i="3"/>
  <c r="O586" i="3"/>
  <c r="O582" i="3"/>
  <c r="O578" i="3"/>
  <c r="O574" i="3"/>
  <c r="O570" i="3"/>
  <c r="O566" i="3"/>
  <c r="O562" i="3"/>
  <c r="O558" i="3"/>
  <c r="O554" i="3"/>
  <c r="O550" i="3"/>
  <c r="O546" i="3"/>
  <c r="O542" i="3"/>
  <c r="O538" i="3"/>
  <c r="O534" i="3"/>
  <c r="O530" i="3"/>
  <c r="O526" i="3"/>
  <c r="O522" i="3"/>
  <c r="O518" i="3"/>
  <c r="O514" i="3"/>
  <c r="O510" i="3"/>
  <c r="O506" i="3"/>
  <c r="O502" i="3"/>
  <c r="O498" i="3"/>
  <c r="O494" i="3"/>
  <c r="O490" i="3"/>
  <c r="O486" i="3"/>
  <c r="O480" i="3"/>
  <c r="O472" i="3"/>
  <c r="O464" i="3"/>
  <c r="O456" i="3"/>
  <c r="O448" i="3"/>
  <c r="O440" i="3"/>
  <c r="O427" i="3"/>
  <c r="O411" i="3"/>
  <c r="O395" i="3"/>
  <c r="O379" i="3"/>
  <c r="O363" i="3"/>
  <c r="O347" i="3"/>
  <c r="O331" i="3"/>
  <c r="O315" i="3"/>
  <c r="O299" i="3"/>
  <c r="O434" i="3"/>
  <c r="O426" i="3"/>
  <c r="O418" i="3"/>
  <c r="O410" i="3"/>
  <c r="O402" i="3"/>
  <c r="O394" i="3"/>
  <c r="O386" i="3"/>
  <c r="O378" i="3"/>
  <c r="O370" i="3"/>
  <c r="O362" i="3"/>
  <c r="O354" i="3"/>
  <c r="O346" i="3"/>
  <c r="O338" i="3"/>
  <c r="O330" i="3"/>
  <c r="O322" i="3"/>
  <c r="O314" i="3"/>
  <c r="O306" i="3"/>
  <c r="O298" i="3"/>
  <c r="O290" i="3"/>
  <c r="O282" i="3"/>
  <c r="O274" i="3"/>
  <c r="O266" i="3"/>
  <c r="O258" i="3"/>
  <c r="O250" i="3"/>
  <c r="O242" i="3"/>
  <c r="O234" i="3"/>
  <c r="O226" i="3"/>
  <c r="O218" i="3"/>
  <c r="O210" i="3"/>
  <c r="O202" i="3"/>
  <c r="O194" i="3"/>
  <c r="O186" i="3"/>
  <c r="O178" i="3"/>
  <c r="O167" i="3"/>
  <c r="O151" i="3"/>
  <c r="O135" i="3"/>
  <c r="O119" i="3"/>
  <c r="O103" i="3"/>
  <c r="O87" i="3"/>
  <c r="O71" i="3"/>
  <c r="O283" i="3"/>
  <c r="O275" i="3"/>
  <c r="O267" i="3"/>
  <c r="O259" i="3"/>
  <c r="O251" i="3"/>
  <c r="O243" i="3"/>
  <c r="O235" i="3"/>
  <c r="O227" i="3"/>
  <c r="O219" i="3"/>
  <c r="O205" i="3"/>
  <c r="O189" i="3"/>
  <c r="O173" i="3"/>
  <c r="O141" i="3"/>
  <c r="O109" i="3"/>
  <c r="O77" i="3"/>
  <c r="O162" i="3"/>
  <c r="O146" i="3"/>
  <c r="O130" i="3"/>
  <c r="O114" i="3"/>
  <c r="O98" i="3"/>
  <c r="O82" i="3"/>
  <c r="O66" i="3"/>
  <c r="O50" i="3"/>
  <c r="O67" i="3"/>
  <c r="O49" i="3"/>
  <c r="O640" i="3"/>
  <c r="O704" i="3"/>
  <c r="G13" i="5"/>
  <c r="O51" i="3"/>
  <c r="O47" i="3"/>
  <c r="O43" i="3"/>
  <c r="O3" i="3"/>
  <c r="O612" i="3"/>
  <c r="O620" i="3"/>
  <c r="O628" i="3"/>
  <c r="O636" i="3"/>
  <c r="O644" i="3"/>
  <c r="O652" i="3"/>
  <c r="O660" i="3"/>
  <c r="O668" i="3"/>
  <c r="O676" i="3"/>
  <c r="O684" i="3"/>
  <c r="O692" i="3"/>
  <c r="O700" i="3"/>
  <c r="O706" i="3"/>
  <c r="O710" i="3"/>
  <c r="O714" i="3"/>
  <c r="O718" i="3"/>
  <c r="M4" i="3"/>
  <c r="N4" i="3" s="1"/>
  <c r="O4" i="3" s="1"/>
  <c r="B7" i="3"/>
  <c r="I7" i="3"/>
  <c r="H7" i="3" s="1"/>
  <c r="A8" i="3"/>
  <c r="E7" i="3"/>
  <c r="F5" i="3"/>
  <c r="M5" i="3" l="1"/>
  <c r="N5" i="3" s="1"/>
  <c r="O5" i="3" s="1"/>
  <c r="B8" i="3"/>
  <c r="I8" i="3"/>
  <c r="H8" i="3" s="1"/>
  <c r="E8" i="3"/>
  <c r="A9" i="3"/>
  <c r="C7" i="3"/>
  <c r="F7" i="3" s="1"/>
  <c r="D7" i="3"/>
  <c r="G7" i="3" s="1"/>
  <c r="C8" i="3" l="1"/>
  <c r="F8" i="3" s="1"/>
  <c r="D8" i="3"/>
  <c r="G8" i="3" s="1"/>
  <c r="B9" i="3"/>
  <c r="I9" i="3"/>
  <c r="H9" i="3" s="1"/>
  <c r="E9" i="3"/>
  <c r="A10" i="3"/>
  <c r="M6" i="3"/>
  <c r="N6" i="3" s="1"/>
  <c r="O6" i="3" s="1"/>
  <c r="A11" i="3" l="1"/>
  <c r="I10" i="3"/>
  <c r="H10" i="3" s="1"/>
  <c r="B10" i="3"/>
  <c r="E10" i="3"/>
  <c r="M7" i="3"/>
  <c r="N7" i="3" s="1"/>
  <c r="O7" i="3" s="1"/>
  <c r="C9" i="3"/>
  <c r="F9" i="3" s="1"/>
  <c r="D9" i="3"/>
  <c r="G9" i="3" s="1"/>
  <c r="M8" i="3" l="1"/>
  <c r="N8" i="3" s="1"/>
  <c r="O8" i="3" s="1"/>
  <c r="C10" i="3"/>
  <c r="F10" i="3" s="1"/>
  <c r="D10" i="3"/>
  <c r="G10" i="3" s="1"/>
  <c r="E11" i="3"/>
  <c r="A12" i="3"/>
  <c r="B11" i="3"/>
  <c r="I11" i="3"/>
  <c r="H11" i="3" s="1"/>
  <c r="C11" i="3" l="1"/>
  <c r="F11" i="3" s="1"/>
  <c r="D11" i="3"/>
  <c r="G11" i="3" s="1"/>
  <c r="A13" i="3"/>
  <c r="E12" i="3"/>
  <c r="B12" i="3"/>
  <c r="I12" i="3"/>
  <c r="H12" i="3" s="1"/>
  <c r="M9" i="3"/>
  <c r="N9" i="3" s="1"/>
  <c r="O9" i="3" s="1"/>
  <c r="M10" i="3" l="1"/>
  <c r="N10" i="3" s="1"/>
  <c r="O10" i="3" s="1"/>
  <c r="C12" i="3"/>
  <c r="F12" i="3" s="1"/>
  <c r="D12" i="3"/>
  <c r="G12" i="3" s="1"/>
  <c r="E13" i="3"/>
  <c r="A14" i="3"/>
  <c r="B13" i="3"/>
  <c r="I13" i="3"/>
  <c r="H13" i="3" s="1"/>
  <c r="C13" i="3" l="1"/>
  <c r="F13" i="3" s="1"/>
  <c r="D13" i="3"/>
  <c r="G13" i="3" s="1"/>
  <c r="A15" i="3"/>
  <c r="I14" i="3"/>
  <c r="H14" i="3" s="1"/>
  <c r="B14" i="3"/>
  <c r="E14" i="3"/>
  <c r="M11" i="3"/>
  <c r="N11" i="3" s="1"/>
  <c r="O11" i="3" s="1"/>
  <c r="M12" i="3" l="1"/>
  <c r="N12" i="3" s="1"/>
  <c r="O12" i="3" s="1"/>
  <c r="C14" i="3"/>
  <c r="F14" i="3" s="1"/>
  <c r="D14" i="3"/>
  <c r="G14" i="3" s="1"/>
  <c r="E15" i="3"/>
  <c r="A16" i="3"/>
  <c r="B15" i="3"/>
  <c r="I15" i="3"/>
  <c r="H15" i="3" s="1"/>
  <c r="C15" i="3" l="1"/>
  <c r="F15" i="3" s="1"/>
  <c r="D15" i="3"/>
  <c r="G15" i="3" s="1"/>
  <c r="A17" i="3"/>
  <c r="E16" i="3"/>
  <c r="B16" i="3"/>
  <c r="I16" i="3"/>
  <c r="H16" i="3" s="1"/>
  <c r="M13" i="3"/>
  <c r="N13" i="3" s="1"/>
  <c r="O13" i="3" s="1"/>
  <c r="M14" i="3" l="1"/>
  <c r="N14" i="3" s="1"/>
  <c r="O14" i="3" s="1"/>
  <c r="C16" i="3"/>
  <c r="F16" i="3" s="1"/>
  <c r="D16" i="3"/>
  <c r="G16" i="3" s="1"/>
  <c r="E17" i="3"/>
  <c r="A18" i="3"/>
  <c r="B17" i="3"/>
  <c r="I17" i="3"/>
  <c r="H17" i="3" s="1"/>
  <c r="A19" i="3" l="1"/>
  <c r="I18" i="3"/>
  <c r="H18" i="3" s="1"/>
  <c r="B18" i="3"/>
  <c r="E18" i="3"/>
  <c r="C17" i="3"/>
  <c r="F17" i="3" s="1"/>
  <c r="D17" i="3"/>
  <c r="G17" i="3" s="1"/>
  <c r="M15" i="3"/>
  <c r="N15" i="3" s="1"/>
  <c r="O15" i="3" s="1"/>
  <c r="M16" i="3" l="1"/>
  <c r="N16" i="3" s="1"/>
  <c r="O16" i="3" s="1"/>
  <c r="C18" i="3"/>
  <c r="F18" i="3" s="1"/>
  <c r="D18" i="3"/>
  <c r="G18" i="3" s="1"/>
  <c r="E19" i="3"/>
  <c r="A20" i="3"/>
  <c r="B19" i="3"/>
  <c r="I19" i="3"/>
  <c r="H19" i="3" s="1"/>
  <c r="A21" i="3" l="1"/>
  <c r="E20" i="3"/>
  <c r="B20" i="3"/>
  <c r="I20" i="3"/>
  <c r="H20" i="3" s="1"/>
  <c r="C19" i="3"/>
  <c r="F19" i="3" s="1"/>
  <c r="D19" i="3"/>
  <c r="G19" i="3" s="1"/>
  <c r="M17" i="3"/>
  <c r="N17" i="3" s="1"/>
  <c r="O17" i="3" s="1"/>
  <c r="M18" i="3" l="1"/>
  <c r="N18" i="3" s="1"/>
  <c r="O18" i="3" s="1"/>
  <c r="D20" i="3"/>
  <c r="G20" i="3" s="1"/>
  <c r="C20" i="3"/>
  <c r="F20" i="3" s="1"/>
  <c r="B21" i="3"/>
  <c r="I21" i="3"/>
  <c r="H21" i="3" s="1"/>
  <c r="E21" i="3"/>
  <c r="A22" i="3"/>
  <c r="A23" i="3" l="1"/>
  <c r="I22" i="3"/>
  <c r="H22" i="3" s="1"/>
  <c r="B22" i="3"/>
  <c r="E22" i="3"/>
  <c r="C21" i="3"/>
  <c r="F21" i="3" s="1"/>
  <c r="D21" i="3"/>
  <c r="G21" i="3" s="1"/>
  <c r="M19" i="3"/>
  <c r="N19" i="3" s="1"/>
  <c r="O19" i="3" s="1"/>
  <c r="M20" i="3" l="1"/>
  <c r="N20" i="3" s="1"/>
  <c r="O20" i="3" s="1"/>
  <c r="D22" i="3"/>
  <c r="G22" i="3" s="1"/>
  <c r="C22" i="3"/>
  <c r="F22" i="3" s="1"/>
  <c r="B23" i="3"/>
  <c r="I23" i="3"/>
  <c r="H23" i="3" s="1"/>
  <c r="E23" i="3"/>
  <c r="A24" i="3"/>
  <c r="A25" i="3" l="1"/>
  <c r="I24" i="3"/>
  <c r="H24" i="3" s="1"/>
  <c r="B24" i="3"/>
  <c r="E24" i="3"/>
  <c r="C23" i="3"/>
  <c r="F23" i="3" s="1"/>
  <c r="D23" i="3"/>
  <c r="G23" i="3" s="1"/>
  <c r="M21" i="3"/>
  <c r="N21" i="3" s="1"/>
  <c r="O21" i="3" s="1"/>
  <c r="M22" i="3" l="1"/>
  <c r="N22" i="3" s="1"/>
  <c r="O22" i="3" s="1"/>
  <c r="D24" i="3"/>
  <c r="G24" i="3" s="1"/>
  <c r="C24" i="3"/>
  <c r="F24" i="3" s="1"/>
  <c r="B25" i="3"/>
  <c r="I25" i="3"/>
  <c r="H25" i="3" s="1"/>
  <c r="E25" i="3"/>
  <c r="A26" i="3"/>
  <c r="C25" i="3" l="1"/>
  <c r="F25" i="3" s="1"/>
  <c r="D25" i="3"/>
  <c r="G25" i="3" s="1"/>
  <c r="A27" i="3"/>
  <c r="I26" i="3"/>
  <c r="H26" i="3" s="1"/>
  <c r="B26" i="3"/>
  <c r="E26" i="3"/>
  <c r="M23" i="3"/>
  <c r="N23" i="3" s="1"/>
  <c r="O23" i="3" s="1"/>
  <c r="M24" i="3" l="1"/>
  <c r="N24" i="3" s="1"/>
  <c r="O24" i="3" s="1"/>
  <c r="C26" i="3"/>
  <c r="F26" i="3" s="1"/>
  <c r="D26" i="3"/>
  <c r="G26" i="3" s="1"/>
  <c r="E27" i="3"/>
  <c r="A28" i="3"/>
  <c r="B27" i="3"/>
  <c r="I27" i="3"/>
  <c r="H27" i="3" s="1"/>
  <c r="C27" i="3" l="1"/>
  <c r="F27" i="3" s="1"/>
  <c r="D27" i="3"/>
  <c r="G27" i="3" s="1"/>
  <c r="A29" i="3"/>
  <c r="I28" i="3"/>
  <c r="H28" i="3" s="1"/>
  <c r="B28" i="3"/>
  <c r="E28" i="3"/>
  <c r="M25" i="3"/>
  <c r="N25" i="3" s="1"/>
  <c r="O25" i="3" s="1"/>
  <c r="M26" i="3" l="1"/>
  <c r="N26" i="3" s="1"/>
  <c r="O26" i="3" s="1"/>
  <c r="C28" i="3"/>
  <c r="F28" i="3" s="1"/>
  <c r="D28" i="3"/>
  <c r="G28" i="3" s="1"/>
  <c r="E29" i="3"/>
  <c r="A30" i="3"/>
  <c r="B29" i="3"/>
  <c r="I29" i="3"/>
  <c r="H29" i="3" s="1"/>
  <c r="C29" i="3" l="1"/>
  <c r="F29" i="3" s="1"/>
  <c r="D29" i="3"/>
  <c r="G29" i="3" s="1"/>
  <c r="A31" i="3"/>
  <c r="I30" i="3"/>
  <c r="H30" i="3" s="1"/>
  <c r="B30" i="3"/>
  <c r="E30" i="3"/>
  <c r="M27" i="3"/>
  <c r="N27" i="3" s="1"/>
  <c r="O27" i="3" s="1"/>
  <c r="M28" i="3" l="1"/>
  <c r="N28" i="3" s="1"/>
  <c r="O28" i="3" s="1"/>
  <c r="D30" i="3"/>
  <c r="G30" i="3" s="1"/>
  <c r="C30" i="3"/>
  <c r="F30" i="3" s="1"/>
  <c r="B31" i="3"/>
  <c r="I31" i="3"/>
  <c r="H31" i="3" s="1"/>
  <c r="E31" i="3"/>
  <c r="A32" i="3"/>
  <c r="A33" i="3" l="1"/>
  <c r="I32" i="3"/>
  <c r="H32" i="3" s="1"/>
  <c r="B32" i="3"/>
  <c r="E32" i="3"/>
  <c r="C31" i="3"/>
  <c r="F31" i="3" s="1"/>
  <c r="D31" i="3"/>
  <c r="G31" i="3" s="1"/>
  <c r="M29" i="3"/>
  <c r="N29" i="3" s="1"/>
  <c r="O29" i="3" s="1"/>
  <c r="M30" i="3" l="1"/>
  <c r="N30" i="3" s="1"/>
  <c r="O30" i="3" s="1"/>
  <c r="D32" i="3"/>
  <c r="G32" i="3" s="1"/>
  <c r="C32" i="3"/>
  <c r="F32" i="3" s="1"/>
  <c r="B33" i="3"/>
  <c r="I33" i="3"/>
  <c r="H33" i="3" s="1"/>
  <c r="E33" i="3"/>
  <c r="A34" i="3"/>
  <c r="C33" i="3" l="1"/>
  <c r="F33" i="3" s="1"/>
  <c r="D33" i="3"/>
  <c r="G33" i="3" s="1"/>
  <c r="A35" i="3"/>
  <c r="I34" i="3"/>
  <c r="H34" i="3" s="1"/>
  <c r="B34" i="3"/>
  <c r="E34" i="3"/>
  <c r="M31" i="3"/>
  <c r="N31" i="3" s="1"/>
  <c r="O31" i="3" s="1"/>
  <c r="M32" i="3" l="1"/>
  <c r="N32" i="3" s="1"/>
  <c r="O32" i="3" s="1"/>
  <c r="C34" i="3"/>
  <c r="F34" i="3" s="1"/>
  <c r="D34" i="3"/>
  <c r="G34" i="3" s="1"/>
  <c r="E35" i="3"/>
  <c r="A36" i="3"/>
  <c r="B35" i="3"/>
  <c r="I35" i="3"/>
  <c r="H35" i="3" s="1"/>
  <c r="A37" i="3" l="1"/>
  <c r="I36" i="3"/>
  <c r="H36" i="3" s="1"/>
  <c r="B36" i="3"/>
  <c r="E36" i="3"/>
  <c r="C35" i="3"/>
  <c r="F35" i="3" s="1"/>
  <c r="D35" i="3"/>
  <c r="G35" i="3" s="1"/>
  <c r="M33" i="3"/>
  <c r="N33" i="3" s="1"/>
  <c r="O33" i="3" s="1"/>
  <c r="M34" i="3" l="1"/>
  <c r="N34" i="3" s="1"/>
  <c r="O34" i="3" s="1"/>
  <c r="C36" i="3"/>
  <c r="F36" i="3" s="1"/>
  <c r="D36" i="3"/>
  <c r="G36" i="3" s="1"/>
  <c r="E37" i="3"/>
  <c r="A38" i="3"/>
  <c r="B37" i="3"/>
  <c r="I37" i="3"/>
  <c r="H37" i="3" s="1"/>
  <c r="A39" i="3" l="1"/>
  <c r="I38" i="3"/>
  <c r="H38" i="3" s="1"/>
  <c r="B38" i="3"/>
  <c r="E38" i="3"/>
  <c r="C37" i="3"/>
  <c r="F37" i="3" s="1"/>
  <c r="D37" i="3"/>
  <c r="G37" i="3" s="1"/>
  <c r="M35" i="3"/>
  <c r="N35" i="3" s="1"/>
  <c r="O35" i="3" s="1"/>
  <c r="M36" i="3" l="1"/>
  <c r="N36" i="3" s="1"/>
  <c r="O36" i="3" s="1"/>
  <c r="C38" i="3"/>
  <c r="F38" i="3" s="1"/>
  <c r="D38" i="3"/>
  <c r="G38" i="3" s="1"/>
  <c r="E39" i="3"/>
  <c r="A40" i="3"/>
  <c r="B39" i="3"/>
  <c r="I39" i="3"/>
  <c r="H39" i="3" s="1"/>
  <c r="C39" i="3" l="1"/>
  <c r="F39" i="3" s="1"/>
  <c r="D39" i="3"/>
  <c r="G39" i="3" s="1"/>
  <c r="A41" i="3"/>
  <c r="I40" i="3"/>
  <c r="H40" i="3" s="1"/>
  <c r="B40" i="3"/>
  <c r="E40" i="3"/>
  <c r="M39" i="3"/>
  <c r="N39" i="3" s="1"/>
  <c r="O39" i="3" s="1"/>
  <c r="D40" i="3" l="1"/>
  <c r="G40" i="3" s="1"/>
  <c r="C40" i="3"/>
  <c r="F40" i="3" s="1"/>
  <c r="B41" i="3"/>
  <c r="I41" i="3"/>
  <c r="H41" i="3" s="1"/>
  <c r="E41" i="3"/>
  <c r="A42" i="3"/>
  <c r="B42" i="3" l="1"/>
  <c r="E42" i="3"/>
  <c r="A43" i="3"/>
  <c r="I42" i="3"/>
  <c r="H42" i="3" s="1"/>
  <c r="D41" i="3"/>
  <c r="G41" i="3" s="1"/>
  <c r="C41" i="3"/>
  <c r="F41" i="3" s="1"/>
  <c r="B43" i="3" l="1"/>
  <c r="I43" i="3"/>
  <c r="H43" i="3" s="1"/>
  <c r="E43" i="3"/>
  <c r="A44" i="3"/>
  <c r="D42" i="3"/>
  <c r="G42" i="3" s="1"/>
  <c r="C42" i="3"/>
  <c r="F42" i="3" s="1"/>
  <c r="B44" i="3" l="1"/>
  <c r="E44" i="3"/>
  <c r="A45" i="3"/>
  <c r="I44" i="3"/>
  <c r="H44" i="3" s="1"/>
  <c r="D43" i="3"/>
  <c r="G43" i="3" s="1"/>
  <c r="C43" i="3"/>
  <c r="F43" i="3" s="1"/>
  <c r="B45" i="3" l="1"/>
  <c r="I45" i="3"/>
  <c r="H45" i="3" s="1"/>
  <c r="E45" i="3"/>
  <c r="A46" i="3"/>
  <c r="D44" i="3"/>
  <c r="G44" i="3" s="1"/>
  <c r="C44" i="3"/>
  <c r="F44" i="3" s="1"/>
  <c r="A47" i="3" l="1"/>
  <c r="I46" i="3"/>
  <c r="H46" i="3" s="1"/>
  <c r="B46" i="3"/>
  <c r="E46" i="3"/>
  <c r="C45" i="3"/>
  <c r="F45" i="3" s="1"/>
  <c r="D45" i="3"/>
  <c r="G45" i="3" s="1"/>
  <c r="D46" i="3" l="1"/>
  <c r="G46" i="3" s="1"/>
  <c r="C46" i="3"/>
  <c r="F46" i="3" s="1"/>
  <c r="B47" i="3"/>
  <c r="I47" i="3"/>
  <c r="H47" i="3" s="1"/>
  <c r="E47" i="3"/>
  <c r="A48" i="3"/>
  <c r="B48" i="3" l="1"/>
  <c r="I48" i="3"/>
  <c r="H48" i="3" s="1"/>
  <c r="E48" i="3"/>
  <c r="A49" i="3"/>
  <c r="D47" i="3"/>
  <c r="G47" i="3" s="1"/>
  <c r="C47" i="3"/>
  <c r="F47" i="3" s="1"/>
  <c r="B49" i="3" l="1"/>
  <c r="E49" i="3"/>
  <c r="A50" i="3"/>
  <c r="I49" i="3"/>
  <c r="H49" i="3" s="1"/>
  <c r="C48" i="3"/>
  <c r="F48" i="3" s="1"/>
  <c r="D48" i="3"/>
  <c r="G48" i="3" s="1"/>
  <c r="E50" i="3" l="1"/>
  <c r="B50" i="3"/>
  <c r="I50" i="3"/>
  <c r="H50" i="3" s="1"/>
  <c r="A51" i="3"/>
  <c r="D49" i="3"/>
  <c r="G49" i="3" s="1"/>
  <c r="C49" i="3"/>
  <c r="F49" i="3" s="1"/>
  <c r="B51" i="3" l="1"/>
  <c r="E51" i="3"/>
  <c r="A52" i="3"/>
  <c r="I51" i="3"/>
  <c r="H51" i="3" s="1"/>
  <c r="C50" i="3"/>
  <c r="F50" i="3" s="1"/>
  <c r="D50" i="3"/>
  <c r="G50" i="3" s="1"/>
  <c r="E52" i="3" l="1"/>
  <c r="B52" i="3"/>
  <c r="I52" i="3"/>
  <c r="H52" i="3" s="1"/>
  <c r="A53" i="3"/>
  <c r="D51" i="3"/>
  <c r="G51" i="3" s="1"/>
  <c r="C51" i="3"/>
  <c r="F51" i="3" s="1"/>
  <c r="B53" i="3" l="1"/>
  <c r="E53" i="3"/>
  <c r="A54" i="3"/>
  <c r="I53" i="3"/>
  <c r="H53" i="3" s="1"/>
  <c r="C52" i="3"/>
  <c r="F52" i="3" s="1"/>
  <c r="D52" i="3"/>
  <c r="G52" i="3" s="1"/>
  <c r="E54" i="3" l="1"/>
  <c r="B54" i="3"/>
  <c r="I54" i="3"/>
  <c r="H54" i="3" s="1"/>
  <c r="A55" i="3"/>
  <c r="D53" i="3"/>
  <c r="G53" i="3" s="1"/>
  <c r="C53" i="3"/>
  <c r="F53" i="3" s="1"/>
  <c r="B55" i="3" l="1"/>
  <c r="E55" i="3"/>
  <c r="A56" i="3"/>
  <c r="I55" i="3"/>
  <c r="H55" i="3" s="1"/>
  <c r="C54" i="3"/>
  <c r="F54" i="3" s="1"/>
  <c r="D54" i="3"/>
  <c r="G54" i="3" s="1"/>
  <c r="E56" i="3" l="1"/>
  <c r="B56" i="3"/>
  <c r="I56" i="3"/>
  <c r="H56" i="3" s="1"/>
  <c r="A57" i="3"/>
  <c r="D55" i="3"/>
  <c r="G55" i="3" s="1"/>
  <c r="C55" i="3"/>
  <c r="F55" i="3" s="1"/>
  <c r="B57" i="3" l="1"/>
  <c r="E57" i="3"/>
  <c r="A58" i="3"/>
  <c r="I57" i="3"/>
  <c r="H57" i="3" s="1"/>
  <c r="C56" i="3"/>
  <c r="F56" i="3" s="1"/>
  <c r="D56" i="3"/>
  <c r="G56" i="3" s="1"/>
  <c r="E58" i="3" l="1"/>
  <c r="B58" i="3"/>
  <c r="I58" i="3"/>
  <c r="H58" i="3" s="1"/>
  <c r="A59" i="3"/>
  <c r="D57" i="3"/>
  <c r="G57" i="3" s="1"/>
  <c r="C57" i="3"/>
  <c r="F57" i="3" s="1"/>
  <c r="B59" i="3" l="1"/>
  <c r="E59" i="3"/>
  <c r="A60" i="3"/>
  <c r="I59" i="3"/>
  <c r="H59" i="3" s="1"/>
  <c r="C58" i="3"/>
  <c r="F58" i="3" s="1"/>
  <c r="D58" i="3"/>
  <c r="G58" i="3" s="1"/>
  <c r="E60" i="3" l="1"/>
  <c r="B60" i="3"/>
  <c r="I60" i="3"/>
  <c r="H60" i="3" s="1"/>
  <c r="A61" i="3"/>
  <c r="D59" i="3"/>
  <c r="G59" i="3" s="1"/>
  <c r="C59" i="3"/>
  <c r="F59" i="3" s="1"/>
  <c r="B61" i="3" l="1"/>
  <c r="E61" i="3"/>
  <c r="A62" i="3"/>
  <c r="I61" i="3"/>
  <c r="H61" i="3" s="1"/>
  <c r="C60" i="3"/>
  <c r="F60" i="3" s="1"/>
  <c r="D60" i="3"/>
  <c r="G60" i="3" s="1"/>
  <c r="E62" i="3" l="1"/>
  <c r="B62" i="3"/>
  <c r="I62" i="3"/>
  <c r="H62" i="3" s="1"/>
  <c r="A63" i="3"/>
  <c r="D61" i="3"/>
  <c r="G61" i="3" s="1"/>
  <c r="C61" i="3"/>
  <c r="F61" i="3" s="1"/>
  <c r="B63" i="3" l="1"/>
  <c r="E63" i="3"/>
  <c r="A64" i="3"/>
  <c r="I63" i="3"/>
  <c r="H63" i="3" s="1"/>
  <c r="C62" i="3"/>
  <c r="F62" i="3" s="1"/>
  <c r="D62" i="3"/>
  <c r="G62" i="3" s="1"/>
  <c r="E64" i="3" l="1"/>
  <c r="B64" i="3"/>
  <c r="I64" i="3"/>
  <c r="H64" i="3" s="1"/>
  <c r="A65" i="3"/>
  <c r="D63" i="3"/>
  <c r="G63" i="3" s="1"/>
  <c r="C63" i="3"/>
  <c r="F63" i="3" s="1"/>
  <c r="B65" i="3" l="1"/>
  <c r="E65" i="3"/>
  <c r="A66" i="3"/>
  <c r="I65" i="3"/>
  <c r="H65" i="3" s="1"/>
  <c r="C64" i="3"/>
  <c r="F64" i="3" s="1"/>
  <c r="D64" i="3"/>
  <c r="G64" i="3" s="1"/>
  <c r="E66" i="3" l="1"/>
  <c r="B66" i="3"/>
  <c r="I66" i="3"/>
  <c r="H66" i="3" s="1"/>
  <c r="A67" i="3"/>
  <c r="D65" i="3"/>
  <c r="G65" i="3" s="1"/>
  <c r="C65" i="3"/>
  <c r="F65" i="3" s="1"/>
  <c r="B67" i="3" l="1"/>
  <c r="E67" i="3"/>
  <c r="A68" i="3"/>
  <c r="I67" i="3"/>
  <c r="H67" i="3" s="1"/>
  <c r="C66" i="3"/>
  <c r="F66" i="3" s="1"/>
  <c r="D66" i="3"/>
  <c r="G66" i="3" s="1"/>
  <c r="E68" i="3" l="1"/>
  <c r="B68" i="3"/>
  <c r="I68" i="3"/>
  <c r="H68" i="3" s="1"/>
  <c r="A69" i="3"/>
  <c r="D67" i="3"/>
  <c r="G67" i="3" s="1"/>
  <c r="C67" i="3"/>
  <c r="F67" i="3" s="1"/>
  <c r="B69" i="3" l="1"/>
  <c r="E69" i="3"/>
  <c r="A70" i="3"/>
  <c r="I69" i="3"/>
  <c r="H69" i="3" s="1"/>
  <c r="C68" i="3"/>
  <c r="F68" i="3" s="1"/>
  <c r="D68" i="3"/>
  <c r="G68" i="3" s="1"/>
  <c r="E70" i="3" l="1"/>
  <c r="B70" i="3"/>
  <c r="I70" i="3"/>
  <c r="H70" i="3" s="1"/>
  <c r="A71" i="3"/>
  <c r="D69" i="3"/>
  <c r="G69" i="3" s="1"/>
  <c r="C69" i="3"/>
  <c r="F69" i="3" s="1"/>
  <c r="B71" i="3" l="1"/>
  <c r="E71" i="3"/>
  <c r="A72" i="3"/>
  <c r="I71" i="3"/>
  <c r="H71" i="3" s="1"/>
  <c r="C70" i="3"/>
  <c r="F70" i="3" s="1"/>
  <c r="D70" i="3"/>
  <c r="G70" i="3" s="1"/>
  <c r="E72" i="3" l="1"/>
  <c r="B72" i="3"/>
  <c r="I72" i="3"/>
  <c r="H72" i="3" s="1"/>
  <c r="A73" i="3"/>
  <c r="D71" i="3"/>
  <c r="G71" i="3" s="1"/>
  <c r="C71" i="3"/>
  <c r="F71" i="3" s="1"/>
  <c r="B73" i="3" l="1"/>
  <c r="E73" i="3"/>
  <c r="A74" i="3"/>
  <c r="I73" i="3"/>
  <c r="H73" i="3" s="1"/>
  <c r="C72" i="3"/>
  <c r="F72" i="3" s="1"/>
  <c r="D72" i="3"/>
  <c r="G72" i="3" s="1"/>
  <c r="E74" i="3" l="1"/>
  <c r="B74" i="3"/>
  <c r="I74" i="3"/>
  <c r="H74" i="3" s="1"/>
  <c r="A75" i="3"/>
  <c r="D73" i="3"/>
  <c r="G73" i="3" s="1"/>
  <c r="C73" i="3"/>
  <c r="F73" i="3" s="1"/>
  <c r="B75" i="3" l="1"/>
  <c r="E75" i="3"/>
  <c r="A76" i="3"/>
  <c r="I75" i="3"/>
  <c r="H75" i="3" s="1"/>
  <c r="C74" i="3"/>
  <c r="F74" i="3" s="1"/>
  <c r="D74" i="3"/>
  <c r="G74" i="3" s="1"/>
  <c r="E76" i="3" l="1"/>
  <c r="B76" i="3"/>
  <c r="I76" i="3"/>
  <c r="H76" i="3" s="1"/>
  <c r="A77" i="3"/>
  <c r="D75" i="3"/>
  <c r="G75" i="3" s="1"/>
  <c r="C75" i="3"/>
  <c r="F75" i="3" s="1"/>
  <c r="B77" i="3" l="1"/>
  <c r="E77" i="3"/>
  <c r="A78" i="3"/>
  <c r="I77" i="3"/>
  <c r="H77" i="3" s="1"/>
  <c r="C76" i="3"/>
  <c r="F76" i="3" s="1"/>
  <c r="D76" i="3"/>
  <c r="G76" i="3" s="1"/>
  <c r="E78" i="3" l="1"/>
  <c r="B78" i="3"/>
  <c r="I78" i="3"/>
  <c r="H78" i="3" s="1"/>
  <c r="A79" i="3"/>
  <c r="D77" i="3"/>
  <c r="G77" i="3" s="1"/>
  <c r="C77" i="3"/>
  <c r="F77" i="3" s="1"/>
  <c r="B79" i="3" l="1"/>
  <c r="E79" i="3"/>
  <c r="A80" i="3"/>
  <c r="I79" i="3"/>
  <c r="H79" i="3" s="1"/>
  <c r="C78" i="3"/>
  <c r="F78" i="3" s="1"/>
  <c r="D78" i="3"/>
  <c r="G78" i="3" s="1"/>
  <c r="E80" i="3" l="1"/>
  <c r="B80" i="3"/>
  <c r="I80" i="3"/>
  <c r="H80" i="3" s="1"/>
  <c r="A81" i="3"/>
  <c r="D79" i="3"/>
  <c r="G79" i="3" s="1"/>
  <c r="C79" i="3"/>
  <c r="F79" i="3" s="1"/>
  <c r="B81" i="3" l="1"/>
  <c r="E81" i="3"/>
  <c r="A82" i="3"/>
  <c r="I81" i="3"/>
  <c r="H81" i="3" s="1"/>
  <c r="C80" i="3"/>
  <c r="F80" i="3" s="1"/>
  <c r="D80" i="3"/>
  <c r="G80" i="3" s="1"/>
  <c r="E82" i="3" l="1"/>
  <c r="B82" i="3"/>
  <c r="I82" i="3"/>
  <c r="H82" i="3" s="1"/>
  <c r="A83" i="3"/>
  <c r="D81" i="3"/>
  <c r="G81" i="3" s="1"/>
  <c r="C81" i="3"/>
  <c r="F81" i="3" s="1"/>
  <c r="B83" i="3" l="1"/>
  <c r="E83" i="3"/>
  <c r="A84" i="3"/>
  <c r="I83" i="3"/>
  <c r="H83" i="3" s="1"/>
  <c r="C82" i="3"/>
  <c r="F82" i="3" s="1"/>
  <c r="D82" i="3"/>
  <c r="G82" i="3" s="1"/>
  <c r="E84" i="3" l="1"/>
  <c r="B84" i="3"/>
  <c r="I84" i="3"/>
  <c r="H84" i="3" s="1"/>
  <c r="A85" i="3"/>
  <c r="D83" i="3"/>
  <c r="G83" i="3" s="1"/>
  <c r="C83" i="3"/>
  <c r="F83" i="3" s="1"/>
  <c r="B85" i="3" l="1"/>
  <c r="I85" i="3"/>
  <c r="H85" i="3" s="1"/>
  <c r="E85" i="3"/>
  <c r="A86" i="3"/>
  <c r="C84" i="3"/>
  <c r="F84" i="3" s="1"/>
  <c r="D84" i="3"/>
  <c r="G84" i="3" s="1"/>
  <c r="B86" i="3" l="1"/>
  <c r="E86" i="3"/>
  <c r="A87" i="3"/>
  <c r="I86" i="3"/>
  <c r="H86" i="3" s="1"/>
  <c r="D85" i="3"/>
  <c r="G85" i="3" s="1"/>
  <c r="C85" i="3"/>
  <c r="F85" i="3" s="1"/>
  <c r="E87" i="3" l="1"/>
  <c r="B87" i="3"/>
  <c r="I87" i="3"/>
  <c r="H87" i="3" s="1"/>
  <c r="A88" i="3"/>
  <c r="D86" i="3"/>
  <c r="G86" i="3" s="1"/>
  <c r="C86" i="3"/>
  <c r="F86" i="3" s="1"/>
  <c r="B88" i="3" l="1"/>
  <c r="E88" i="3"/>
  <c r="A89" i="3"/>
  <c r="I88" i="3"/>
  <c r="H88" i="3" s="1"/>
  <c r="C87" i="3"/>
  <c r="F87" i="3" s="1"/>
  <c r="D87" i="3"/>
  <c r="G87" i="3" s="1"/>
  <c r="E89" i="3" l="1"/>
  <c r="B89" i="3"/>
  <c r="I89" i="3"/>
  <c r="H89" i="3" s="1"/>
  <c r="A90" i="3"/>
  <c r="D88" i="3"/>
  <c r="G88" i="3" s="1"/>
  <c r="C88" i="3"/>
  <c r="F88" i="3" s="1"/>
  <c r="B90" i="3" l="1"/>
  <c r="E90" i="3"/>
  <c r="A91" i="3"/>
  <c r="I90" i="3"/>
  <c r="H90" i="3" s="1"/>
  <c r="C89" i="3"/>
  <c r="F89" i="3" s="1"/>
  <c r="D89" i="3"/>
  <c r="G89" i="3" s="1"/>
  <c r="E91" i="3" l="1"/>
  <c r="B91" i="3"/>
  <c r="I91" i="3"/>
  <c r="H91" i="3" s="1"/>
  <c r="A92" i="3"/>
  <c r="D90" i="3"/>
  <c r="G90" i="3" s="1"/>
  <c r="C90" i="3"/>
  <c r="F90" i="3" s="1"/>
  <c r="B92" i="3" l="1"/>
  <c r="E92" i="3"/>
  <c r="A93" i="3"/>
  <c r="I92" i="3"/>
  <c r="H92" i="3" s="1"/>
  <c r="C91" i="3"/>
  <c r="F91" i="3" s="1"/>
  <c r="D91" i="3"/>
  <c r="G91" i="3" s="1"/>
  <c r="E93" i="3" l="1"/>
  <c r="B93" i="3"/>
  <c r="I93" i="3"/>
  <c r="H93" i="3" s="1"/>
  <c r="A94" i="3"/>
  <c r="D92" i="3"/>
  <c r="G92" i="3" s="1"/>
  <c r="C92" i="3"/>
  <c r="F92" i="3" s="1"/>
  <c r="B94" i="3" l="1"/>
  <c r="E94" i="3"/>
  <c r="A95" i="3"/>
  <c r="I94" i="3"/>
  <c r="H94" i="3" s="1"/>
  <c r="C93" i="3"/>
  <c r="F93" i="3" s="1"/>
  <c r="D93" i="3"/>
  <c r="G93" i="3" s="1"/>
  <c r="E95" i="3" l="1"/>
  <c r="I95" i="3"/>
  <c r="H95" i="3" s="1"/>
  <c r="A96" i="3"/>
  <c r="B95" i="3"/>
  <c r="D94" i="3"/>
  <c r="G94" i="3" s="1"/>
  <c r="C94" i="3"/>
  <c r="F94" i="3" s="1"/>
  <c r="C95" i="3" l="1"/>
  <c r="F95" i="3" s="1"/>
  <c r="D95" i="3"/>
  <c r="G95" i="3" s="1"/>
  <c r="B96" i="3"/>
  <c r="E96" i="3"/>
  <c r="A97" i="3"/>
  <c r="I96" i="3"/>
  <c r="H96" i="3" s="1"/>
  <c r="E97" i="3" l="1"/>
  <c r="B97" i="3"/>
  <c r="I97" i="3"/>
  <c r="H97" i="3" s="1"/>
  <c r="A98" i="3"/>
  <c r="D96" i="3"/>
  <c r="G96" i="3" s="1"/>
  <c r="C96" i="3"/>
  <c r="F96" i="3" s="1"/>
  <c r="B98" i="3" l="1"/>
  <c r="E98" i="3"/>
  <c r="A99" i="3"/>
  <c r="I98" i="3"/>
  <c r="H98" i="3" s="1"/>
  <c r="C97" i="3"/>
  <c r="F97" i="3" s="1"/>
  <c r="D97" i="3"/>
  <c r="G97" i="3" s="1"/>
  <c r="E99" i="3" l="1"/>
  <c r="B99" i="3"/>
  <c r="I99" i="3"/>
  <c r="H99" i="3" s="1"/>
  <c r="A100" i="3"/>
  <c r="C98" i="3"/>
  <c r="F98" i="3" s="1"/>
  <c r="D98" i="3"/>
  <c r="G98" i="3" s="1"/>
  <c r="B100" i="3" l="1"/>
  <c r="E100" i="3"/>
  <c r="A101" i="3"/>
  <c r="I100" i="3"/>
  <c r="H100" i="3" s="1"/>
  <c r="C99" i="3"/>
  <c r="F99" i="3" s="1"/>
  <c r="D99" i="3"/>
  <c r="G99" i="3" s="1"/>
  <c r="E101" i="3" l="1"/>
  <c r="I101" i="3"/>
  <c r="H101" i="3" s="1"/>
  <c r="A102" i="3"/>
  <c r="B101" i="3"/>
  <c r="D100" i="3"/>
  <c r="G100" i="3" s="1"/>
  <c r="C100" i="3"/>
  <c r="F100" i="3" s="1"/>
  <c r="C101" i="3" l="1"/>
  <c r="F101" i="3" s="1"/>
  <c r="D101" i="3"/>
  <c r="G101" i="3" s="1"/>
  <c r="B102" i="3"/>
  <c r="E102" i="3"/>
  <c r="A103" i="3"/>
  <c r="I102" i="3"/>
  <c r="H102" i="3" s="1"/>
  <c r="E103" i="3" l="1"/>
  <c r="B103" i="3"/>
  <c r="I103" i="3"/>
  <c r="H103" i="3" s="1"/>
  <c r="A104" i="3"/>
  <c r="D102" i="3"/>
  <c r="G102" i="3" s="1"/>
  <c r="C102" i="3"/>
  <c r="F102" i="3" s="1"/>
  <c r="B104" i="3" l="1"/>
  <c r="E104" i="3"/>
  <c r="A105" i="3"/>
  <c r="I104" i="3"/>
  <c r="H104" i="3" s="1"/>
  <c r="C103" i="3"/>
  <c r="F103" i="3" s="1"/>
  <c r="D103" i="3"/>
  <c r="G103" i="3" s="1"/>
  <c r="B105" i="3" l="1"/>
  <c r="I105" i="3"/>
  <c r="H105" i="3" s="1"/>
  <c r="A106" i="3"/>
  <c r="E105" i="3"/>
  <c r="C104" i="3"/>
  <c r="F104" i="3" s="1"/>
  <c r="D104" i="3"/>
  <c r="G104" i="3" s="1"/>
  <c r="B106" i="3" l="1"/>
  <c r="E106" i="3"/>
  <c r="A107" i="3"/>
  <c r="I106" i="3"/>
  <c r="H106" i="3" s="1"/>
  <c r="C105" i="3"/>
  <c r="F105" i="3" s="1"/>
  <c r="D105" i="3"/>
  <c r="G105" i="3" s="1"/>
  <c r="E107" i="3" l="1"/>
  <c r="B107" i="3"/>
  <c r="I107" i="3"/>
  <c r="H107" i="3" s="1"/>
  <c r="A108" i="3"/>
  <c r="D106" i="3"/>
  <c r="G106" i="3" s="1"/>
  <c r="C106" i="3"/>
  <c r="F106" i="3" s="1"/>
  <c r="B108" i="3" l="1"/>
  <c r="E108" i="3"/>
  <c r="A109" i="3"/>
  <c r="I108" i="3"/>
  <c r="H108" i="3" s="1"/>
  <c r="C107" i="3"/>
  <c r="F107" i="3" s="1"/>
  <c r="D107" i="3"/>
  <c r="G107" i="3" s="1"/>
  <c r="E109" i="3" l="1"/>
  <c r="I109" i="3"/>
  <c r="H109" i="3" s="1"/>
  <c r="A110" i="3"/>
  <c r="B109" i="3"/>
  <c r="D108" i="3"/>
  <c r="G108" i="3" s="1"/>
  <c r="C108" i="3"/>
  <c r="F108" i="3" s="1"/>
  <c r="C109" i="3" l="1"/>
  <c r="F109" i="3" s="1"/>
  <c r="D109" i="3"/>
  <c r="G109" i="3" s="1"/>
  <c r="B110" i="3"/>
  <c r="E110" i="3"/>
  <c r="A111" i="3"/>
  <c r="I110" i="3"/>
  <c r="H110" i="3" s="1"/>
  <c r="E111" i="3" l="1"/>
  <c r="B111" i="3"/>
  <c r="I111" i="3"/>
  <c r="H111" i="3" s="1"/>
  <c r="A112" i="3"/>
  <c r="D110" i="3"/>
  <c r="G110" i="3" s="1"/>
  <c r="C110" i="3"/>
  <c r="F110" i="3" s="1"/>
  <c r="B112" i="3" l="1"/>
  <c r="E112" i="3"/>
  <c r="A113" i="3"/>
  <c r="I112" i="3"/>
  <c r="H112" i="3" s="1"/>
  <c r="C111" i="3"/>
  <c r="F111" i="3" s="1"/>
  <c r="D111" i="3"/>
  <c r="G111" i="3" s="1"/>
  <c r="B113" i="3" l="1"/>
  <c r="I113" i="3"/>
  <c r="H113" i="3" s="1"/>
  <c r="A114" i="3"/>
  <c r="E113" i="3"/>
  <c r="D112" i="3"/>
  <c r="G112" i="3" s="1"/>
  <c r="C112" i="3"/>
  <c r="F112" i="3" s="1"/>
  <c r="B114" i="3" l="1"/>
  <c r="E114" i="3"/>
  <c r="A115" i="3"/>
  <c r="I114" i="3"/>
  <c r="H114" i="3" s="1"/>
  <c r="C113" i="3"/>
  <c r="F113" i="3" s="1"/>
  <c r="D113" i="3"/>
  <c r="G113" i="3" s="1"/>
  <c r="E115" i="3" l="1"/>
  <c r="B115" i="3"/>
  <c r="I115" i="3"/>
  <c r="H115" i="3" s="1"/>
  <c r="A116" i="3"/>
  <c r="D114" i="3"/>
  <c r="G114" i="3" s="1"/>
  <c r="C114" i="3"/>
  <c r="F114" i="3" s="1"/>
  <c r="B116" i="3" l="1"/>
  <c r="E116" i="3"/>
  <c r="A117" i="3"/>
  <c r="I116" i="3"/>
  <c r="H116" i="3" s="1"/>
  <c r="C115" i="3"/>
  <c r="F115" i="3" s="1"/>
  <c r="D115" i="3"/>
  <c r="G115" i="3" s="1"/>
  <c r="B117" i="3" l="1"/>
  <c r="I117" i="3"/>
  <c r="H117" i="3" s="1"/>
  <c r="A118" i="3"/>
  <c r="E117" i="3"/>
  <c r="C116" i="3"/>
  <c r="F116" i="3" s="1"/>
  <c r="D116" i="3"/>
  <c r="G116" i="3" s="1"/>
  <c r="B118" i="3" l="1"/>
  <c r="E118" i="3"/>
  <c r="A119" i="3"/>
  <c r="I118" i="3"/>
  <c r="H118" i="3" s="1"/>
  <c r="C117" i="3"/>
  <c r="F117" i="3" s="1"/>
  <c r="D117" i="3"/>
  <c r="G117" i="3" s="1"/>
  <c r="E119" i="3" l="1"/>
  <c r="B119" i="3"/>
  <c r="I119" i="3"/>
  <c r="H119" i="3" s="1"/>
  <c r="A120" i="3"/>
  <c r="D118" i="3"/>
  <c r="G118" i="3" s="1"/>
  <c r="C118" i="3"/>
  <c r="F118" i="3" s="1"/>
  <c r="B120" i="3" l="1"/>
  <c r="E120" i="3"/>
  <c r="A121" i="3"/>
  <c r="I120" i="3"/>
  <c r="H120" i="3" s="1"/>
  <c r="C119" i="3"/>
  <c r="F119" i="3" s="1"/>
  <c r="D119" i="3"/>
  <c r="G119" i="3" s="1"/>
  <c r="B121" i="3" l="1"/>
  <c r="I121" i="3"/>
  <c r="H121" i="3" s="1"/>
  <c r="A122" i="3"/>
  <c r="E121" i="3"/>
  <c r="C120" i="3"/>
  <c r="F120" i="3" s="1"/>
  <c r="D120" i="3"/>
  <c r="G120" i="3" s="1"/>
  <c r="B122" i="3" l="1"/>
  <c r="I122" i="3"/>
  <c r="H122" i="3" s="1"/>
  <c r="E122" i="3"/>
  <c r="A123" i="3"/>
  <c r="C121" i="3"/>
  <c r="F121" i="3" s="1"/>
  <c r="D121" i="3"/>
  <c r="G121" i="3" s="1"/>
  <c r="B123" i="3" l="1"/>
  <c r="E123" i="3"/>
  <c r="A124" i="3"/>
  <c r="I123" i="3"/>
  <c r="H123" i="3" s="1"/>
  <c r="C122" i="3"/>
  <c r="F122" i="3" s="1"/>
  <c r="D122" i="3"/>
  <c r="G122" i="3" s="1"/>
  <c r="E124" i="3" l="1"/>
  <c r="B124" i="3"/>
  <c r="I124" i="3"/>
  <c r="H124" i="3" s="1"/>
  <c r="A125" i="3"/>
  <c r="D123" i="3"/>
  <c r="G123" i="3" s="1"/>
  <c r="C123" i="3"/>
  <c r="F123" i="3" s="1"/>
  <c r="B125" i="3" l="1"/>
  <c r="E125" i="3"/>
  <c r="A126" i="3"/>
  <c r="I125" i="3"/>
  <c r="H125" i="3" s="1"/>
  <c r="C124" i="3"/>
  <c r="F124" i="3" s="1"/>
  <c r="D124" i="3"/>
  <c r="G124" i="3" s="1"/>
  <c r="E126" i="3" l="1"/>
  <c r="B126" i="3"/>
  <c r="I126" i="3"/>
  <c r="H126" i="3" s="1"/>
  <c r="A127" i="3"/>
  <c r="C125" i="3"/>
  <c r="F125" i="3" s="1"/>
  <c r="D125" i="3"/>
  <c r="G125" i="3" s="1"/>
  <c r="B127" i="3" l="1"/>
  <c r="E127" i="3"/>
  <c r="A128" i="3"/>
  <c r="I127" i="3"/>
  <c r="H127" i="3" s="1"/>
  <c r="C126" i="3"/>
  <c r="F126" i="3" s="1"/>
  <c r="D126" i="3"/>
  <c r="G126" i="3" s="1"/>
  <c r="E128" i="3" l="1"/>
  <c r="B128" i="3"/>
  <c r="I128" i="3"/>
  <c r="H128" i="3" s="1"/>
  <c r="A129" i="3"/>
  <c r="D127" i="3"/>
  <c r="G127" i="3" s="1"/>
  <c r="C127" i="3"/>
  <c r="F127" i="3" s="1"/>
  <c r="B129" i="3" l="1"/>
  <c r="E129" i="3"/>
  <c r="A130" i="3"/>
  <c r="I129" i="3"/>
  <c r="H129" i="3" s="1"/>
  <c r="C128" i="3"/>
  <c r="F128" i="3" s="1"/>
  <c r="D128" i="3"/>
  <c r="G128" i="3" s="1"/>
  <c r="I130" i="3" l="1"/>
  <c r="H130" i="3" s="1"/>
  <c r="A131" i="3"/>
  <c r="E130" i="3"/>
  <c r="B130" i="3"/>
  <c r="D129" i="3"/>
  <c r="G129" i="3" s="1"/>
  <c r="C129" i="3"/>
  <c r="F129" i="3" s="1"/>
  <c r="C130" i="3" l="1"/>
  <c r="F130" i="3" s="1"/>
  <c r="D130" i="3"/>
  <c r="G130" i="3" s="1"/>
  <c r="B131" i="3"/>
  <c r="E131" i="3"/>
  <c r="A132" i="3"/>
  <c r="I131" i="3"/>
  <c r="H131" i="3" s="1"/>
  <c r="I132" i="3" l="1"/>
  <c r="H132" i="3" s="1"/>
  <c r="A133" i="3"/>
  <c r="E132" i="3"/>
  <c r="B132" i="3"/>
  <c r="D131" i="3"/>
  <c r="G131" i="3" s="1"/>
  <c r="C131" i="3"/>
  <c r="F131" i="3" s="1"/>
  <c r="C132" i="3" l="1"/>
  <c r="F132" i="3" s="1"/>
  <c r="D132" i="3"/>
  <c r="G132" i="3" s="1"/>
  <c r="B133" i="3"/>
  <c r="E133" i="3"/>
  <c r="A134" i="3"/>
  <c r="I133" i="3"/>
  <c r="H133" i="3" s="1"/>
  <c r="E134" i="3" l="1"/>
  <c r="B134" i="3"/>
  <c r="I134" i="3"/>
  <c r="H134" i="3" s="1"/>
  <c r="A135" i="3"/>
  <c r="D133" i="3"/>
  <c r="G133" i="3" s="1"/>
  <c r="C133" i="3"/>
  <c r="F133" i="3" s="1"/>
  <c r="B135" i="3" l="1"/>
  <c r="E135" i="3"/>
  <c r="A136" i="3"/>
  <c r="I135" i="3"/>
  <c r="H135" i="3" s="1"/>
  <c r="C134" i="3"/>
  <c r="F134" i="3" s="1"/>
  <c r="D134" i="3"/>
  <c r="G134" i="3" s="1"/>
  <c r="E136" i="3" l="1"/>
  <c r="B136" i="3"/>
  <c r="I136" i="3"/>
  <c r="H136" i="3" s="1"/>
  <c r="A137" i="3"/>
  <c r="D135" i="3"/>
  <c r="G135" i="3" s="1"/>
  <c r="C135" i="3"/>
  <c r="F135" i="3" s="1"/>
  <c r="B137" i="3" l="1"/>
  <c r="I137" i="3"/>
  <c r="H137" i="3" s="1"/>
  <c r="E137" i="3"/>
  <c r="A138" i="3"/>
  <c r="C136" i="3"/>
  <c r="F136" i="3" s="1"/>
  <c r="D136" i="3"/>
  <c r="G136" i="3" s="1"/>
  <c r="B138" i="3" l="1"/>
  <c r="E138" i="3"/>
  <c r="A139" i="3"/>
  <c r="I138" i="3"/>
  <c r="H138" i="3" s="1"/>
  <c r="D137" i="3"/>
  <c r="G137" i="3" s="1"/>
  <c r="C137" i="3"/>
  <c r="F137" i="3" s="1"/>
  <c r="E139" i="3" l="1"/>
  <c r="B139" i="3"/>
  <c r="I139" i="3"/>
  <c r="H139" i="3" s="1"/>
  <c r="A140" i="3"/>
  <c r="D138" i="3"/>
  <c r="G138" i="3" s="1"/>
  <c r="C138" i="3"/>
  <c r="F138" i="3" s="1"/>
  <c r="B140" i="3" l="1"/>
  <c r="E140" i="3"/>
  <c r="A141" i="3"/>
  <c r="I140" i="3"/>
  <c r="H140" i="3" s="1"/>
  <c r="C139" i="3"/>
  <c r="F139" i="3" s="1"/>
  <c r="D139" i="3"/>
  <c r="G139" i="3" s="1"/>
  <c r="I141" i="3" l="1"/>
  <c r="H141" i="3" s="1"/>
  <c r="A142" i="3"/>
  <c r="E141" i="3"/>
  <c r="B141" i="3"/>
  <c r="C140" i="3"/>
  <c r="F140" i="3" s="1"/>
  <c r="D140" i="3"/>
  <c r="G140" i="3" s="1"/>
  <c r="C141" i="3" l="1"/>
  <c r="F141" i="3" s="1"/>
  <c r="D141" i="3"/>
  <c r="G141" i="3" s="1"/>
  <c r="B142" i="3"/>
  <c r="E142" i="3"/>
  <c r="A143" i="3"/>
  <c r="I142" i="3"/>
  <c r="H142" i="3" s="1"/>
  <c r="E143" i="3" l="1"/>
  <c r="B143" i="3"/>
  <c r="I143" i="3"/>
  <c r="H143" i="3" s="1"/>
  <c r="A144" i="3"/>
  <c r="D142" i="3"/>
  <c r="G142" i="3" s="1"/>
  <c r="C142" i="3"/>
  <c r="F142" i="3" s="1"/>
  <c r="B144" i="3" l="1"/>
  <c r="E144" i="3"/>
  <c r="A145" i="3"/>
  <c r="I144" i="3"/>
  <c r="H144" i="3" s="1"/>
  <c r="C143" i="3"/>
  <c r="F143" i="3" s="1"/>
  <c r="D143" i="3"/>
  <c r="G143" i="3" s="1"/>
  <c r="I145" i="3" l="1"/>
  <c r="H145" i="3" s="1"/>
  <c r="A146" i="3"/>
  <c r="E145" i="3"/>
  <c r="B145" i="3"/>
  <c r="C144" i="3"/>
  <c r="F144" i="3" s="1"/>
  <c r="D144" i="3"/>
  <c r="G144" i="3" s="1"/>
  <c r="C145" i="3" l="1"/>
  <c r="F145" i="3" s="1"/>
  <c r="D145" i="3"/>
  <c r="G145" i="3" s="1"/>
  <c r="B146" i="3"/>
  <c r="E146" i="3"/>
  <c r="I146" i="3"/>
  <c r="H146" i="3" s="1"/>
  <c r="A147" i="3"/>
  <c r="E147" i="3" l="1"/>
  <c r="B147" i="3"/>
  <c r="I147" i="3"/>
  <c r="H147" i="3" s="1"/>
  <c r="A148" i="3"/>
  <c r="D146" i="3"/>
  <c r="G146" i="3" s="1"/>
  <c r="C146" i="3"/>
  <c r="F146" i="3" s="1"/>
  <c r="A149" i="3" l="1"/>
  <c r="I148" i="3"/>
  <c r="H148" i="3" s="1"/>
  <c r="B148" i="3"/>
  <c r="E148" i="3"/>
  <c r="D147" i="3"/>
  <c r="G147" i="3" s="1"/>
  <c r="C147" i="3"/>
  <c r="F147" i="3" s="1"/>
  <c r="D148" i="3" l="1"/>
  <c r="G148" i="3" s="1"/>
  <c r="C148" i="3"/>
  <c r="F148" i="3" s="1"/>
  <c r="I149" i="3"/>
  <c r="H149" i="3" s="1"/>
  <c r="A150" i="3"/>
  <c r="E149" i="3"/>
  <c r="B149" i="3"/>
  <c r="C149" i="3" l="1"/>
  <c r="F149" i="3" s="1"/>
  <c r="D149" i="3"/>
  <c r="G149" i="3" s="1"/>
  <c r="B150" i="3"/>
  <c r="E150" i="3"/>
  <c r="A151" i="3"/>
  <c r="I150" i="3"/>
  <c r="H150" i="3" s="1"/>
  <c r="I151" i="3" l="1"/>
  <c r="H151" i="3" s="1"/>
  <c r="A152" i="3"/>
  <c r="E151" i="3"/>
  <c r="B151" i="3"/>
  <c r="C150" i="3"/>
  <c r="F150" i="3" s="1"/>
  <c r="D150" i="3"/>
  <c r="G150" i="3" s="1"/>
  <c r="C151" i="3" l="1"/>
  <c r="F151" i="3" s="1"/>
  <c r="D151" i="3"/>
  <c r="G151" i="3" s="1"/>
  <c r="B152" i="3"/>
  <c r="E152" i="3"/>
  <c r="A153" i="3"/>
  <c r="I152" i="3"/>
  <c r="H152" i="3" s="1"/>
  <c r="I153" i="3" l="1"/>
  <c r="H153" i="3" s="1"/>
  <c r="A154" i="3"/>
  <c r="E153" i="3"/>
  <c r="B153" i="3"/>
  <c r="C152" i="3"/>
  <c r="F152" i="3" s="1"/>
  <c r="D152" i="3"/>
  <c r="G152" i="3" s="1"/>
  <c r="C153" i="3" l="1"/>
  <c r="F153" i="3" s="1"/>
  <c r="D153" i="3"/>
  <c r="G153" i="3" s="1"/>
  <c r="B154" i="3"/>
  <c r="E154" i="3"/>
  <c r="A155" i="3"/>
  <c r="I154" i="3"/>
  <c r="H154" i="3" s="1"/>
  <c r="I155" i="3" l="1"/>
  <c r="H155" i="3" s="1"/>
  <c r="A156" i="3"/>
  <c r="E155" i="3"/>
  <c r="B155" i="3"/>
  <c r="C154" i="3"/>
  <c r="F154" i="3" s="1"/>
  <c r="D154" i="3"/>
  <c r="G154" i="3" s="1"/>
  <c r="C155" i="3" l="1"/>
  <c r="F155" i="3" s="1"/>
  <c r="D155" i="3"/>
  <c r="G155" i="3" s="1"/>
  <c r="B156" i="3"/>
  <c r="E156" i="3"/>
  <c r="A157" i="3"/>
  <c r="I156" i="3"/>
  <c r="H156" i="3" s="1"/>
  <c r="I157" i="3" l="1"/>
  <c r="H157" i="3" s="1"/>
  <c r="A158" i="3"/>
  <c r="E157" i="3"/>
  <c r="B157" i="3"/>
  <c r="C156" i="3"/>
  <c r="F156" i="3" s="1"/>
  <c r="D156" i="3"/>
  <c r="G156" i="3" s="1"/>
  <c r="C157" i="3" l="1"/>
  <c r="F157" i="3" s="1"/>
  <c r="D157" i="3"/>
  <c r="G157" i="3" s="1"/>
  <c r="B158" i="3"/>
  <c r="E158" i="3"/>
  <c r="A159" i="3"/>
  <c r="I158" i="3"/>
  <c r="H158" i="3" s="1"/>
  <c r="E159" i="3" l="1"/>
  <c r="B159" i="3"/>
  <c r="I159" i="3"/>
  <c r="H159" i="3" s="1"/>
  <c r="A160" i="3"/>
  <c r="D158" i="3"/>
  <c r="G158" i="3" s="1"/>
  <c r="C158" i="3"/>
  <c r="F158" i="3" s="1"/>
  <c r="B160" i="3" l="1"/>
  <c r="E160" i="3"/>
  <c r="A161" i="3"/>
  <c r="I160" i="3"/>
  <c r="H160" i="3" s="1"/>
  <c r="C159" i="3"/>
  <c r="F159" i="3" s="1"/>
  <c r="D159" i="3"/>
  <c r="G159" i="3" s="1"/>
  <c r="I161" i="3" l="1"/>
  <c r="H161" i="3" s="1"/>
  <c r="A162" i="3"/>
  <c r="E161" i="3"/>
  <c r="B161" i="3"/>
  <c r="C160" i="3"/>
  <c r="F160" i="3" s="1"/>
  <c r="D160" i="3"/>
  <c r="G160" i="3" s="1"/>
  <c r="C161" i="3" l="1"/>
  <c r="F161" i="3" s="1"/>
  <c r="D161" i="3"/>
  <c r="G161" i="3" s="1"/>
  <c r="B162" i="3"/>
  <c r="E162" i="3"/>
  <c r="A163" i="3"/>
  <c r="I162" i="3"/>
  <c r="H162" i="3" s="1"/>
  <c r="I163" i="3" l="1"/>
  <c r="H163" i="3" s="1"/>
  <c r="A164" i="3"/>
  <c r="E163" i="3"/>
  <c r="B163" i="3"/>
  <c r="C162" i="3"/>
  <c r="F162" i="3" s="1"/>
  <c r="D162" i="3"/>
  <c r="G162" i="3" s="1"/>
  <c r="C163" i="3" l="1"/>
  <c r="F163" i="3" s="1"/>
  <c r="D163" i="3"/>
  <c r="G163" i="3" s="1"/>
  <c r="B164" i="3"/>
  <c r="E164" i="3"/>
  <c r="A165" i="3"/>
  <c r="I164" i="3"/>
  <c r="H164" i="3" s="1"/>
  <c r="E165" i="3" l="1"/>
  <c r="B165" i="3"/>
  <c r="I165" i="3"/>
  <c r="H165" i="3" s="1"/>
  <c r="A166" i="3"/>
  <c r="D164" i="3"/>
  <c r="G164" i="3" s="1"/>
  <c r="C164" i="3"/>
  <c r="F164" i="3" s="1"/>
  <c r="B166" i="3" l="1"/>
  <c r="E166" i="3"/>
  <c r="A167" i="3"/>
  <c r="I166" i="3"/>
  <c r="H166" i="3" s="1"/>
  <c r="C165" i="3"/>
  <c r="F165" i="3" s="1"/>
  <c r="D165" i="3"/>
  <c r="G165" i="3" s="1"/>
  <c r="E167" i="3" l="1"/>
  <c r="I167" i="3"/>
  <c r="H167" i="3" s="1"/>
  <c r="A168" i="3"/>
  <c r="B167" i="3"/>
  <c r="C166" i="3"/>
  <c r="F166" i="3" s="1"/>
  <c r="D166" i="3"/>
  <c r="G166" i="3" s="1"/>
  <c r="C167" i="3" l="1"/>
  <c r="F167" i="3" s="1"/>
  <c r="D167" i="3"/>
  <c r="G167" i="3" s="1"/>
  <c r="B168" i="3"/>
  <c r="E168" i="3"/>
  <c r="A169" i="3"/>
  <c r="I168" i="3"/>
  <c r="H168" i="3" s="1"/>
  <c r="E169" i="3" l="1"/>
  <c r="B169" i="3"/>
  <c r="I169" i="3"/>
  <c r="H169" i="3" s="1"/>
  <c r="A170" i="3"/>
  <c r="D168" i="3"/>
  <c r="G168" i="3" s="1"/>
  <c r="C168" i="3"/>
  <c r="F168" i="3" s="1"/>
  <c r="B170" i="3" l="1"/>
  <c r="E170" i="3"/>
  <c r="A171" i="3"/>
  <c r="I170" i="3"/>
  <c r="H170" i="3" s="1"/>
  <c r="C169" i="3"/>
  <c r="F169" i="3" s="1"/>
  <c r="D169" i="3"/>
  <c r="G169" i="3" s="1"/>
  <c r="E171" i="3" l="1"/>
  <c r="B171" i="3"/>
  <c r="I171" i="3"/>
  <c r="H171" i="3" s="1"/>
  <c r="A172" i="3"/>
  <c r="D170" i="3"/>
  <c r="G170" i="3" s="1"/>
  <c r="C170" i="3"/>
  <c r="F170" i="3" s="1"/>
  <c r="B172" i="3" l="1"/>
  <c r="E172" i="3"/>
  <c r="A173" i="3"/>
  <c r="I172" i="3"/>
  <c r="H172" i="3" s="1"/>
  <c r="C171" i="3"/>
  <c r="F171" i="3" s="1"/>
  <c r="D171" i="3"/>
  <c r="G171" i="3" s="1"/>
  <c r="E173" i="3" l="1"/>
  <c r="B173" i="3"/>
  <c r="I173" i="3"/>
  <c r="H173" i="3" s="1"/>
  <c r="A174" i="3"/>
  <c r="D172" i="3"/>
  <c r="G172" i="3" s="1"/>
  <c r="C172" i="3"/>
  <c r="F172" i="3" s="1"/>
  <c r="B174" i="3" l="1"/>
  <c r="E174" i="3"/>
  <c r="A175" i="3"/>
  <c r="I174" i="3"/>
  <c r="H174" i="3" s="1"/>
  <c r="C173" i="3"/>
  <c r="F173" i="3" s="1"/>
  <c r="D173" i="3"/>
  <c r="G173" i="3" s="1"/>
  <c r="E175" i="3" l="1"/>
  <c r="B175" i="3"/>
  <c r="I175" i="3"/>
  <c r="H175" i="3" s="1"/>
  <c r="A176" i="3"/>
  <c r="D174" i="3"/>
  <c r="G174" i="3" s="1"/>
  <c r="C174" i="3"/>
  <c r="F174" i="3" s="1"/>
  <c r="B176" i="3" l="1"/>
  <c r="E176" i="3"/>
  <c r="A177" i="3"/>
  <c r="I176" i="3"/>
  <c r="H176" i="3" s="1"/>
  <c r="C175" i="3"/>
  <c r="F175" i="3" s="1"/>
  <c r="D175" i="3"/>
  <c r="G175" i="3" s="1"/>
  <c r="E177" i="3" l="1"/>
  <c r="B177" i="3"/>
  <c r="I177" i="3"/>
  <c r="H177" i="3" s="1"/>
  <c r="A178" i="3"/>
  <c r="D176" i="3"/>
  <c r="G176" i="3" s="1"/>
  <c r="C176" i="3"/>
  <c r="F176" i="3" s="1"/>
  <c r="B178" i="3" l="1"/>
  <c r="E178" i="3"/>
  <c r="A179" i="3"/>
  <c r="I178" i="3"/>
  <c r="H178" i="3" s="1"/>
  <c r="C177" i="3"/>
  <c r="F177" i="3" s="1"/>
  <c r="D177" i="3"/>
  <c r="G177" i="3" s="1"/>
  <c r="E179" i="3" l="1"/>
  <c r="I179" i="3"/>
  <c r="H179" i="3" s="1"/>
  <c r="B179" i="3"/>
  <c r="A180" i="3"/>
  <c r="D178" i="3"/>
  <c r="G178" i="3" s="1"/>
  <c r="C178" i="3"/>
  <c r="F178" i="3" s="1"/>
  <c r="B180" i="3" l="1"/>
  <c r="E180" i="3"/>
  <c r="A181" i="3"/>
  <c r="I180" i="3"/>
  <c r="H180" i="3" s="1"/>
  <c r="C179" i="3"/>
  <c r="F179" i="3" s="1"/>
  <c r="D179" i="3"/>
  <c r="G179" i="3" s="1"/>
  <c r="E181" i="3" l="1"/>
  <c r="B181" i="3"/>
  <c r="I181" i="3"/>
  <c r="H181" i="3" s="1"/>
  <c r="A182" i="3"/>
  <c r="D180" i="3"/>
  <c r="G180" i="3" s="1"/>
  <c r="C180" i="3"/>
  <c r="F180" i="3" s="1"/>
  <c r="B182" i="3" l="1"/>
  <c r="E182" i="3"/>
  <c r="A183" i="3"/>
  <c r="I182" i="3"/>
  <c r="H182" i="3" s="1"/>
  <c r="C181" i="3"/>
  <c r="F181" i="3" s="1"/>
  <c r="D181" i="3"/>
  <c r="G181" i="3" s="1"/>
  <c r="E183" i="3" l="1"/>
  <c r="B183" i="3"/>
  <c r="I183" i="3"/>
  <c r="H183" i="3" s="1"/>
  <c r="A184" i="3"/>
  <c r="D182" i="3"/>
  <c r="G182" i="3" s="1"/>
  <c r="C182" i="3"/>
  <c r="F182" i="3" s="1"/>
  <c r="B184" i="3" l="1"/>
  <c r="E184" i="3"/>
  <c r="A185" i="3"/>
  <c r="I184" i="3"/>
  <c r="H184" i="3" s="1"/>
  <c r="C183" i="3"/>
  <c r="F183" i="3" s="1"/>
  <c r="D183" i="3"/>
  <c r="G183" i="3" s="1"/>
  <c r="E185" i="3" l="1"/>
  <c r="B185" i="3"/>
  <c r="I185" i="3"/>
  <c r="H185" i="3" s="1"/>
  <c r="A186" i="3"/>
  <c r="D184" i="3"/>
  <c r="G184" i="3" s="1"/>
  <c r="C184" i="3"/>
  <c r="F184" i="3" s="1"/>
  <c r="B186" i="3" l="1"/>
  <c r="E186" i="3"/>
  <c r="A187" i="3"/>
  <c r="I186" i="3"/>
  <c r="H186" i="3" s="1"/>
  <c r="C185" i="3"/>
  <c r="F185" i="3" s="1"/>
  <c r="D185" i="3"/>
  <c r="G185" i="3" s="1"/>
  <c r="E187" i="3" l="1"/>
  <c r="B187" i="3"/>
  <c r="I187" i="3"/>
  <c r="H187" i="3" s="1"/>
  <c r="A188" i="3"/>
  <c r="D186" i="3"/>
  <c r="G186" i="3" s="1"/>
  <c r="C186" i="3"/>
  <c r="F186" i="3" s="1"/>
  <c r="B188" i="3" l="1"/>
  <c r="E188" i="3"/>
  <c r="A189" i="3"/>
  <c r="I188" i="3"/>
  <c r="H188" i="3" s="1"/>
  <c r="C187" i="3"/>
  <c r="F187" i="3" s="1"/>
  <c r="D187" i="3"/>
  <c r="G187" i="3" s="1"/>
  <c r="E189" i="3" l="1"/>
  <c r="B189" i="3"/>
  <c r="I189" i="3"/>
  <c r="H189" i="3" s="1"/>
  <c r="A190" i="3"/>
  <c r="D188" i="3"/>
  <c r="G188" i="3" s="1"/>
  <c r="C188" i="3"/>
  <c r="F188" i="3" s="1"/>
  <c r="B190" i="3" l="1"/>
  <c r="E190" i="3"/>
  <c r="A191" i="3"/>
  <c r="I190" i="3"/>
  <c r="H190" i="3" s="1"/>
  <c r="C189" i="3"/>
  <c r="F189" i="3" s="1"/>
  <c r="D189" i="3"/>
  <c r="G189" i="3" s="1"/>
  <c r="E191" i="3" l="1"/>
  <c r="B191" i="3"/>
  <c r="I191" i="3"/>
  <c r="H191" i="3" s="1"/>
  <c r="A192" i="3"/>
  <c r="D190" i="3"/>
  <c r="G190" i="3" s="1"/>
  <c r="C190" i="3"/>
  <c r="F190" i="3" s="1"/>
  <c r="B192" i="3" l="1"/>
  <c r="E192" i="3"/>
  <c r="A193" i="3"/>
  <c r="I192" i="3"/>
  <c r="H192" i="3" s="1"/>
  <c r="C191" i="3"/>
  <c r="F191" i="3" s="1"/>
  <c r="D191" i="3"/>
  <c r="G191" i="3" s="1"/>
  <c r="E193" i="3" l="1"/>
  <c r="B193" i="3"/>
  <c r="I193" i="3"/>
  <c r="H193" i="3" s="1"/>
  <c r="A194" i="3"/>
  <c r="D192" i="3"/>
  <c r="G192" i="3" s="1"/>
  <c r="C192" i="3"/>
  <c r="F192" i="3" s="1"/>
  <c r="B194" i="3" l="1"/>
  <c r="E194" i="3"/>
  <c r="A195" i="3"/>
  <c r="I194" i="3"/>
  <c r="H194" i="3" s="1"/>
  <c r="C193" i="3"/>
  <c r="F193" i="3" s="1"/>
  <c r="D193" i="3"/>
  <c r="G193" i="3" s="1"/>
  <c r="E195" i="3" l="1"/>
  <c r="B195" i="3"/>
  <c r="I195" i="3"/>
  <c r="H195" i="3" s="1"/>
  <c r="A196" i="3"/>
  <c r="D194" i="3"/>
  <c r="G194" i="3" s="1"/>
  <c r="C194" i="3"/>
  <c r="F194" i="3" s="1"/>
  <c r="B196" i="3" l="1"/>
  <c r="E196" i="3"/>
  <c r="A197" i="3"/>
  <c r="I196" i="3"/>
  <c r="H196" i="3" s="1"/>
  <c r="C195" i="3"/>
  <c r="F195" i="3" s="1"/>
  <c r="D195" i="3"/>
  <c r="G195" i="3" s="1"/>
  <c r="E197" i="3" l="1"/>
  <c r="B197" i="3"/>
  <c r="I197" i="3"/>
  <c r="H197" i="3" s="1"/>
  <c r="A198" i="3"/>
  <c r="D196" i="3"/>
  <c r="G196" i="3" s="1"/>
  <c r="C196" i="3"/>
  <c r="F196" i="3" s="1"/>
  <c r="B198" i="3" l="1"/>
  <c r="E198" i="3"/>
  <c r="A199" i="3"/>
  <c r="I198" i="3"/>
  <c r="H198" i="3" s="1"/>
  <c r="C197" i="3"/>
  <c r="F197" i="3" s="1"/>
  <c r="D197" i="3"/>
  <c r="G197" i="3" s="1"/>
  <c r="E199" i="3" l="1"/>
  <c r="B199" i="3"/>
  <c r="I199" i="3"/>
  <c r="H199" i="3" s="1"/>
  <c r="A200" i="3"/>
  <c r="D198" i="3"/>
  <c r="G198" i="3" s="1"/>
  <c r="C198" i="3"/>
  <c r="F198" i="3" s="1"/>
  <c r="B200" i="3" l="1"/>
  <c r="E200" i="3"/>
  <c r="A201" i="3"/>
  <c r="I200" i="3"/>
  <c r="H200" i="3" s="1"/>
  <c r="C199" i="3"/>
  <c r="F199" i="3" s="1"/>
  <c r="D199" i="3"/>
  <c r="G199" i="3" s="1"/>
  <c r="E201" i="3" l="1"/>
  <c r="B201" i="3"/>
  <c r="I201" i="3"/>
  <c r="H201" i="3" s="1"/>
  <c r="A202" i="3"/>
  <c r="D200" i="3"/>
  <c r="G200" i="3" s="1"/>
  <c r="C200" i="3"/>
  <c r="F200" i="3" s="1"/>
  <c r="B202" i="3" l="1"/>
  <c r="E202" i="3"/>
  <c r="A203" i="3"/>
  <c r="I202" i="3"/>
  <c r="H202" i="3" s="1"/>
  <c r="C201" i="3"/>
  <c r="F201" i="3" s="1"/>
  <c r="D201" i="3"/>
  <c r="G201" i="3" s="1"/>
  <c r="C202" i="3" l="1"/>
  <c r="F202" i="3" s="1"/>
  <c r="D202" i="3"/>
  <c r="G202" i="3" s="1"/>
  <c r="I203" i="3"/>
  <c r="H203" i="3" s="1"/>
  <c r="A204" i="3"/>
  <c r="E203" i="3"/>
  <c r="B203" i="3"/>
  <c r="D203" i="3" l="1"/>
  <c r="G203" i="3" s="1"/>
  <c r="C203" i="3"/>
  <c r="F203" i="3" s="1"/>
  <c r="B204" i="3"/>
  <c r="A205" i="3"/>
  <c r="I204" i="3"/>
  <c r="H204" i="3" s="1"/>
  <c r="E204" i="3"/>
  <c r="E205" i="3" l="1"/>
  <c r="B205" i="3"/>
  <c r="I205" i="3"/>
  <c r="H205" i="3" s="1"/>
  <c r="A206" i="3"/>
  <c r="D204" i="3"/>
  <c r="G204" i="3" s="1"/>
  <c r="C204" i="3"/>
  <c r="F204" i="3" s="1"/>
  <c r="A207" i="3" l="1"/>
  <c r="I206" i="3"/>
  <c r="H206" i="3" s="1"/>
  <c r="B206" i="3"/>
  <c r="E206" i="3"/>
  <c r="D205" i="3"/>
  <c r="G205" i="3" s="1"/>
  <c r="C205" i="3"/>
  <c r="F205" i="3" s="1"/>
  <c r="C206" i="3" l="1"/>
  <c r="F206" i="3" s="1"/>
  <c r="D206" i="3"/>
  <c r="G206" i="3" s="1"/>
  <c r="I207" i="3"/>
  <c r="H207" i="3" s="1"/>
  <c r="A208" i="3"/>
  <c r="E207" i="3"/>
  <c r="B207" i="3"/>
  <c r="C207" i="3" l="1"/>
  <c r="F207" i="3" s="1"/>
  <c r="D207" i="3"/>
  <c r="G207" i="3" s="1"/>
  <c r="B208" i="3"/>
  <c r="E208" i="3"/>
  <c r="A209" i="3"/>
  <c r="I208" i="3"/>
  <c r="H208" i="3" s="1"/>
  <c r="E209" i="3" l="1"/>
  <c r="B209" i="3"/>
  <c r="I209" i="3"/>
  <c r="H209" i="3" s="1"/>
  <c r="A210" i="3"/>
  <c r="D208" i="3"/>
  <c r="G208" i="3" s="1"/>
  <c r="C208" i="3"/>
  <c r="F208" i="3" s="1"/>
  <c r="C209" i="3" l="1"/>
  <c r="F209" i="3" s="1"/>
  <c r="D209" i="3"/>
  <c r="G209" i="3" s="1"/>
  <c r="B210" i="3"/>
  <c r="E210" i="3"/>
  <c r="A211" i="3"/>
  <c r="I210" i="3"/>
  <c r="H210" i="3" s="1"/>
  <c r="E211" i="3" l="1"/>
  <c r="B211" i="3"/>
  <c r="I211" i="3"/>
  <c r="H211" i="3" s="1"/>
  <c r="A212" i="3"/>
  <c r="D210" i="3"/>
  <c r="G210" i="3" s="1"/>
  <c r="C210" i="3"/>
  <c r="F210" i="3" s="1"/>
  <c r="B212" i="3" l="1"/>
  <c r="E212" i="3"/>
  <c r="A213" i="3"/>
  <c r="I212" i="3"/>
  <c r="H212" i="3" s="1"/>
  <c r="C211" i="3"/>
  <c r="F211" i="3" s="1"/>
  <c r="D211" i="3"/>
  <c r="G211" i="3" s="1"/>
  <c r="E213" i="3" l="1"/>
  <c r="B213" i="3"/>
  <c r="I213" i="3"/>
  <c r="H213" i="3" s="1"/>
  <c r="A214" i="3"/>
  <c r="D212" i="3"/>
  <c r="G212" i="3" s="1"/>
  <c r="C212" i="3"/>
  <c r="F212" i="3" s="1"/>
  <c r="B214" i="3" l="1"/>
  <c r="E214" i="3"/>
  <c r="A215" i="3"/>
  <c r="I214" i="3"/>
  <c r="H214" i="3" s="1"/>
  <c r="C213" i="3"/>
  <c r="F213" i="3" s="1"/>
  <c r="D213" i="3"/>
  <c r="G213" i="3" s="1"/>
  <c r="E215" i="3" l="1"/>
  <c r="B215" i="3"/>
  <c r="I215" i="3"/>
  <c r="H215" i="3" s="1"/>
  <c r="A216" i="3"/>
  <c r="D214" i="3"/>
  <c r="G214" i="3" s="1"/>
  <c r="C214" i="3"/>
  <c r="F214" i="3" s="1"/>
  <c r="B216" i="3" l="1"/>
  <c r="E216" i="3"/>
  <c r="A217" i="3"/>
  <c r="I216" i="3"/>
  <c r="H216" i="3" s="1"/>
  <c r="C215" i="3"/>
  <c r="F215" i="3" s="1"/>
  <c r="D215" i="3"/>
  <c r="G215" i="3" s="1"/>
  <c r="E217" i="3" l="1"/>
  <c r="B217" i="3"/>
  <c r="I217" i="3"/>
  <c r="H217" i="3" s="1"/>
  <c r="A218" i="3"/>
  <c r="D216" i="3"/>
  <c r="G216" i="3" s="1"/>
  <c r="C216" i="3"/>
  <c r="F216" i="3" s="1"/>
  <c r="B218" i="3" l="1"/>
  <c r="E218" i="3"/>
  <c r="A219" i="3"/>
  <c r="I218" i="3"/>
  <c r="H218" i="3" s="1"/>
  <c r="C217" i="3"/>
  <c r="F217" i="3" s="1"/>
  <c r="D217" i="3"/>
  <c r="G217" i="3" s="1"/>
  <c r="E219" i="3" l="1"/>
  <c r="B219" i="3"/>
  <c r="I219" i="3"/>
  <c r="H219" i="3" s="1"/>
  <c r="A220" i="3"/>
  <c r="D218" i="3"/>
  <c r="G218" i="3" s="1"/>
  <c r="C218" i="3"/>
  <c r="F218" i="3" s="1"/>
  <c r="B220" i="3" l="1"/>
  <c r="E220" i="3"/>
  <c r="A221" i="3"/>
  <c r="I220" i="3"/>
  <c r="H220" i="3" s="1"/>
  <c r="C219" i="3"/>
  <c r="F219" i="3" s="1"/>
  <c r="D219" i="3"/>
  <c r="G219" i="3" s="1"/>
  <c r="E221" i="3" l="1"/>
  <c r="B221" i="3"/>
  <c r="I221" i="3"/>
  <c r="H221" i="3" s="1"/>
  <c r="A222" i="3"/>
  <c r="D220" i="3"/>
  <c r="G220" i="3" s="1"/>
  <c r="C220" i="3"/>
  <c r="F220" i="3" s="1"/>
  <c r="B222" i="3" l="1"/>
  <c r="E222" i="3"/>
  <c r="A223" i="3"/>
  <c r="I222" i="3"/>
  <c r="H222" i="3" s="1"/>
  <c r="C221" i="3"/>
  <c r="F221" i="3" s="1"/>
  <c r="D221" i="3"/>
  <c r="G221" i="3" s="1"/>
  <c r="E223" i="3" l="1"/>
  <c r="B223" i="3"/>
  <c r="I223" i="3"/>
  <c r="H223" i="3" s="1"/>
  <c r="A224" i="3"/>
  <c r="D222" i="3"/>
  <c r="G222" i="3" s="1"/>
  <c r="C222" i="3"/>
  <c r="F222" i="3" s="1"/>
  <c r="B224" i="3" l="1"/>
  <c r="E224" i="3"/>
  <c r="A225" i="3"/>
  <c r="I224" i="3"/>
  <c r="H224" i="3" s="1"/>
  <c r="C223" i="3"/>
  <c r="F223" i="3" s="1"/>
  <c r="D223" i="3"/>
  <c r="G223" i="3" s="1"/>
  <c r="E225" i="3" l="1"/>
  <c r="B225" i="3"/>
  <c r="I225" i="3"/>
  <c r="H225" i="3" s="1"/>
  <c r="A226" i="3"/>
  <c r="D224" i="3"/>
  <c r="G224" i="3" s="1"/>
  <c r="C224" i="3"/>
  <c r="F224" i="3" s="1"/>
  <c r="B226" i="3" l="1"/>
  <c r="E226" i="3"/>
  <c r="A227" i="3"/>
  <c r="I226" i="3"/>
  <c r="H226" i="3" s="1"/>
  <c r="C225" i="3"/>
  <c r="F225" i="3" s="1"/>
  <c r="D225" i="3"/>
  <c r="G225" i="3" s="1"/>
  <c r="E227" i="3" l="1"/>
  <c r="B227" i="3"/>
  <c r="I227" i="3"/>
  <c r="H227" i="3" s="1"/>
  <c r="A228" i="3"/>
  <c r="D226" i="3"/>
  <c r="G226" i="3" s="1"/>
  <c r="C226" i="3"/>
  <c r="F226" i="3" s="1"/>
  <c r="B228" i="3" l="1"/>
  <c r="E228" i="3"/>
  <c r="A229" i="3"/>
  <c r="I228" i="3"/>
  <c r="H228" i="3" s="1"/>
  <c r="C227" i="3"/>
  <c r="F227" i="3" s="1"/>
  <c r="D227" i="3"/>
  <c r="G227" i="3" s="1"/>
  <c r="I229" i="3" l="1"/>
  <c r="H229" i="3" s="1"/>
  <c r="A230" i="3"/>
  <c r="E229" i="3"/>
  <c r="B229" i="3"/>
  <c r="C228" i="3"/>
  <c r="F228" i="3" s="1"/>
  <c r="D228" i="3"/>
  <c r="G228" i="3" s="1"/>
  <c r="C229" i="3" l="1"/>
  <c r="F229" i="3" s="1"/>
  <c r="D229" i="3"/>
  <c r="G229" i="3" s="1"/>
  <c r="B230" i="3"/>
  <c r="E230" i="3"/>
  <c r="A231" i="3"/>
  <c r="I230" i="3"/>
  <c r="H230" i="3" s="1"/>
  <c r="I231" i="3" l="1"/>
  <c r="H231" i="3" s="1"/>
  <c r="A232" i="3"/>
  <c r="E231" i="3"/>
  <c r="B231" i="3"/>
  <c r="C230" i="3"/>
  <c r="F230" i="3" s="1"/>
  <c r="D230" i="3"/>
  <c r="G230" i="3" s="1"/>
  <c r="C231" i="3" l="1"/>
  <c r="F231" i="3" s="1"/>
  <c r="D231" i="3"/>
  <c r="G231" i="3" s="1"/>
  <c r="B232" i="3"/>
  <c r="E232" i="3"/>
  <c r="A233" i="3"/>
  <c r="I232" i="3"/>
  <c r="H232" i="3" s="1"/>
  <c r="I233" i="3" l="1"/>
  <c r="H233" i="3" s="1"/>
  <c r="A234" i="3"/>
  <c r="E233" i="3"/>
  <c r="B233" i="3"/>
  <c r="C232" i="3"/>
  <c r="F232" i="3" s="1"/>
  <c r="D232" i="3"/>
  <c r="G232" i="3" s="1"/>
  <c r="C233" i="3" l="1"/>
  <c r="F233" i="3" s="1"/>
  <c r="D233" i="3"/>
  <c r="G233" i="3" s="1"/>
  <c r="B234" i="3"/>
  <c r="I234" i="3"/>
  <c r="H234" i="3" s="1"/>
  <c r="E234" i="3"/>
  <c r="A235" i="3"/>
  <c r="A236" i="3" l="1"/>
  <c r="I235" i="3"/>
  <c r="H235" i="3" s="1"/>
  <c r="B235" i="3"/>
  <c r="E235" i="3"/>
  <c r="C234" i="3"/>
  <c r="F234" i="3" s="1"/>
  <c r="D234" i="3"/>
  <c r="G234" i="3" s="1"/>
  <c r="D235" i="3" l="1"/>
  <c r="G235" i="3" s="1"/>
  <c r="C235" i="3"/>
  <c r="F235" i="3" s="1"/>
  <c r="E236" i="3"/>
  <c r="B236" i="3"/>
  <c r="I236" i="3"/>
  <c r="H236" i="3" s="1"/>
  <c r="A237" i="3"/>
  <c r="B237" i="3" l="1"/>
  <c r="E237" i="3"/>
  <c r="A238" i="3"/>
  <c r="I237" i="3"/>
  <c r="H237" i="3" s="1"/>
  <c r="C236" i="3"/>
  <c r="F236" i="3" s="1"/>
  <c r="D236" i="3"/>
  <c r="G236" i="3" s="1"/>
  <c r="I238" i="3" l="1"/>
  <c r="H238" i="3" s="1"/>
  <c r="A239" i="3"/>
  <c r="E238" i="3"/>
  <c r="B238" i="3"/>
  <c r="C237" i="3"/>
  <c r="F237" i="3" s="1"/>
  <c r="D237" i="3"/>
  <c r="G237" i="3" s="1"/>
  <c r="C238" i="3" l="1"/>
  <c r="F238" i="3" s="1"/>
  <c r="D238" i="3"/>
  <c r="G238" i="3" s="1"/>
  <c r="B239" i="3"/>
  <c r="E239" i="3"/>
  <c r="A240" i="3"/>
  <c r="I239" i="3"/>
  <c r="H239" i="3" s="1"/>
  <c r="I240" i="3" l="1"/>
  <c r="H240" i="3" s="1"/>
  <c r="A241" i="3"/>
  <c r="E240" i="3"/>
  <c r="B240" i="3"/>
  <c r="C239" i="3"/>
  <c r="F239" i="3" s="1"/>
  <c r="D239" i="3"/>
  <c r="G239" i="3" s="1"/>
  <c r="C240" i="3" l="1"/>
  <c r="F240" i="3" s="1"/>
  <c r="D240" i="3"/>
  <c r="G240" i="3" s="1"/>
  <c r="B241" i="3"/>
  <c r="E241" i="3"/>
  <c r="A242" i="3"/>
  <c r="I241" i="3"/>
  <c r="H241" i="3" s="1"/>
  <c r="I242" i="3" l="1"/>
  <c r="H242" i="3" s="1"/>
  <c r="A243" i="3"/>
  <c r="E242" i="3"/>
  <c r="B242" i="3"/>
  <c r="C241" i="3"/>
  <c r="F241" i="3" s="1"/>
  <c r="D241" i="3"/>
  <c r="G241" i="3" s="1"/>
  <c r="C242" i="3" l="1"/>
  <c r="F242" i="3" s="1"/>
  <c r="D242" i="3"/>
  <c r="G242" i="3" s="1"/>
  <c r="B243" i="3"/>
  <c r="E243" i="3"/>
  <c r="A244" i="3"/>
  <c r="I243" i="3"/>
  <c r="H243" i="3" s="1"/>
  <c r="I244" i="3" l="1"/>
  <c r="H244" i="3" s="1"/>
  <c r="A245" i="3"/>
  <c r="E244" i="3"/>
  <c r="B244" i="3"/>
  <c r="C243" i="3"/>
  <c r="F243" i="3" s="1"/>
  <c r="D243" i="3"/>
  <c r="G243" i="3" s="1"/>
  <c r="C244" i="3" l="1"/>
  <c r="F244" i="3" s="1"/>
  <c r="D244" i="3"/>
  <c r="G244" i="3" s="1"/>
  <c r="B245" i="3"/>
  <c r="E245" i="3"/>
  <c r="A246" i="3"/>
  <c r="I245" i="3"/>
  <c r="H245" i="3" s="1"/>
  <c r="I246" i="3" l="1"/>
  <c r="H246" i="3" s="1"/>
  <c r="A247" i="3"/>
  <c r="E246" i="3"/>
  <c r="B246" i="3"/>
  <c r="C245" i="3"/>
  <c r="F245" i="3" s="1"/>
  <c r="D245" i="3"/>
  <c r="G245" i="3" s="1"/>
  <c r="C246" i="3" l="1"/>
  <c r="F246" i="3" s="1"/>
  <c r="D246" i="3"/>
  <c r="G246" i="3" s="1"/>
  <c r="B247" i="3"/>
  <c r="E247" i="3"/>
  <c r="A248" i="3"/>
  <c r="I247" i="3"/>
  <c r="H247" i="3" s="1"/>
  <c r="I248" i="3" l="1"/>
  <c r="H248" i="3" s="1"/>
  <c r="A249" i="3"/>
  <c r="E248" i="3"/>
  <c r="B248" i="3"/>
  <c r="C247" i="3"/>
  <c r="F247" i="3" s="1"/>
  <c r="D247" i="3"/>
  <c r="G247" i="3" s="1"/>
  <c r="C248" i="3" l="1"/>
  <c r="F248" i="3" s="1"/>
  <c r="D248" i="3"/>
  <c r="G248" i="3" s="1"/>
  <c r="B249" i="3"/>
  <c r="E249" i="3"/>
  <c r="A250" i="3"/>
  <c r="I249" i="3"/>
  <c r="H249" i="3" s="1"/>
  <c r="I250" i="3" l="1"/>
  <c r="H250" i="3" s="1"/>
  <c r="A251" i="3"/>
  <c r="E250" i="3"/>
  <c r="B250" i="3"/>
  <c r="C249" i="3"/>
  <c r="F249" i="3" s="1"/>
  <c r="D249" i="3"/>
  <c r="G249" i="3" s="1"/>
  <c r="C250" i="3" l="1"/>
  <c r="F250" i="3" s="1"/>
  <c r="D250" i="3"/>
  <c r="G250" i="3" s="1"/>
  <c r="B251" i="3"/>
  <c r="E251" i="3"/>
  <c r="A252" i="3"/>
  <c r="I251" i="3"/>
  <c r="H251" i="3" s="1"/>
  <c r="B252" i="3" l="1"/>
  <c r="A253" i="3"/>
  <c r="E252" i="3"/>
  <c r="I252" i="3"/>
  <c r="H252" i="3" s="1"/>
  <c r="C251" i="3"/>
  <c r="F251" i="3" s="1"/>
  <c r="D251" i="3"/>
  <c r="G251" i="3" s="1"/>
  <c r="B253" i="3" l="1"/>
  <c r="E253" i="3"/>
  <c r="A254" i="3"/>
  <c r="I253" i="3"/>
  <c r="H253" i="3" s="1"/>
  <c r="C252" i="3"/>
  <c r="F252" i="3" s="1"/>
  <c r="D252" i="3"/>
  <c r="G252" i="3" s="1"/>
  <c r="E254" i="3" l="1"/>
  <c r="B254" i="3"/>
  <c r="I254" i="3"/>
  <c r="H254" i="3" s="1"/>
  <c r="A255" i="3"/>
  <c r="D253" i="3"/>
  <c r="G253" i="3" s="1"/>
  <c r="C253" i="3"/>
  <c r="F253" i="3" s="1"/>
  <c r="B255" i="3" l="1"/>
  <c r="E255" i="3"/>
  <c r="A256" i="3"/>
  <c r="I255" i="3"/>
  <c r="H255" i="3" s="1"/>
  <c r="C254" i="3"/>
  <c r="F254" i="3" s="1"/>
  <c r="D254" i="3"/>
  <c r="G254" i="3" s="1"/>
  <c r="E256" i="3" l="1"/>
  <c r="B256" i="3"/>
  <c r="I256" i="3"/>
  <c r="H256" i="3" s="1"/>
  <c r="A257" i="3"/>
  <c r="D255" i="3"/>
  <c r="G255" i="3" s="1"/>
  <c r="C255" i="3"/>
  <c r="F255" i="3" s="1"/>
  <c r="B257" i="3" l="1"/>
  <c r="E257" i="3"/>
  <c r="A258" i="3"/>
  <c r="I257" i="3"/>
  <c r="H257" i="3" s="1"/>
  <c r="C256" i="3"/>
  <c r="F256" i="3" s="1"/>
  <c r="D256" i="3"/>
  <c r="G256" i="3" s="1"/>
  <c r="E258" i="3" l="1"/>
  <c r="B258" i="3"/>
  <c r="I258" i="3"/>
  <c r="H258" i="3" s="1"/>
  <c r="A259" i="3"/>
  <c r="D257" i="3"/>
  <c r="G257" i="3" s="1"/>
  <c r="C257" i="3"/>
  <c r="F257" i="3" s="1"/>
  <c r="B259" i="3" l="1"/>
  <c r="E259" i="3"/>
  <c r="A260" i="3"/>
  <c r="I259" i="3"/>
  <c r="H259" i="3" s="1"/>
  <c r="C258" i="3"/>
  <c r="F258" i="3" s="1"/>
  <c r="D258" i="3"/>
  <c r="G258" i="3" s="1"/>
  <c r="I260" i="3" l="1"/>
  <c r="H260" i="3" s="1"/>
  <c r="A261" i="3"/>
  <c r="E260" i="3"/>
  <c r="B260" i="3"/>
  <c r="C259" i="3"/>
  <c r="F259" i="3" s="1"/>
  <c r="D259" i="3"/>
  <c r="G259" i="3" s="1"/>
  <c r="C260" i="3" l="1"/>
  <c r="F260" i="3" s="1"/>
  <c r="D260" i="3"/>
  <c r="G260" i="3" s="1"/>
  <c r="B261" i="3"/>
  <c r="E261" i="3"/>
  <c r="A262" i="3"/>
  <c r="I261" i="3"/>
  <c r="H261" i="3" s="1"/>
  <c r="I262" i="3" l="1"/>
  <c r="H262" i="3" s="1"/>
  <c r="A263" i="3"/>
  <c r="E262" i="3"/>
  <c r="B262" i="3"/>
  <c r="C261" i="3"/>
  <c r="F261" i="3" s="1"/>
  <c r="D261" i="3"/>
  <c r="G261" i="3" s="1"/>
  <c r="C262" i="3" l="1"/>
  <c r="F262" i="3" s="1"/>
  <c r="D262" i="3"/>
  <c r="G262" i="3" s="1"/>
  <c r="B263" i="3"/>
  <c r="E263" i="3"/>
  <c r="A264" i="3"/>
  <c r="I263" i="3"/>
  <c r="H263" i="3" s="1"/>
  <c r="I264" i="3" l="1"/>
  <c r="H264" i="3" s="1"/>
  <c r="A265" i="3"/>
  <c r="E264" i="3"/>
  <c r="B264" i="3"/>
  <c r="C263" i="3"/>
  <c r="F263" i="3" s="1"/>
  <c r="D263" i="3"/>
  <c r="G263" i="3" s="1"/>
  <c r="C264" i="3" l="1"/>
  <c r="F264" i="3" s="1"/>
  <c r="D264" i="3"/>
  <c r="G264" i="3" s="1"/>
  <c r="B265" i="3"/>
  <c r="E265" i="3"/>
  <c r="A266" i="3"/>
  <c r="I265" i="3"/>
  <c r="H265" i="3" s="1"/>
  <c r="I266" i="3" l="1"/>
  <c r="H266" i="3" s="1"/>
  <c r="A267" i="3"/>
  <c r="E266" i="3"/>
  <c r="B266" i="3"/>
  <c r="C265" i="3"/>
  <c r="F265" i="3" s="1"/>
  <c r="D265" i="3"/>
  <c r="G265" i="3" s="1"/>
  <c r="C266" i="3" l="1"/>
  <c r="F266" i="3" s="1"/>
  <c r="D266" i="3"/>
  <c r="G266" i="3" s="1"/>
  <c r="B267" i="3"/>
  <c r="E267" i="3"/>
  <c r="A268" i="3"/>
  <c r="I267" i="3"/>
  <c r="H267" i="3" s="1"/>
  <c r="I268" i="3" l="1"/>
  <c r="H268" i="3" s="1"/>
  <c r="A269" i="3"/>
  <c r="E268" i="3"/>
  <c r="B268" i="3"/>
  <c r="C267" i="3"/>
  <c r="F267" i="3" s="1"/>
  <c r="D267" i="3"/>
  <c r="G267" i="3" s="1"/>
  <c r="C268" i="3" l="1"/>
  <c r="F268" i="3" s="1"/>
  <c r="D268" i="3"/>
  <c r="G268" i="3" s="1"/>
  <c r="B269" i="3"/>
  <c r="E269" i="3"/>
  <c r="A270" i="3"/>
  <c r="I269" i="3"/>
  <c r="H269" i="3" s="1"/>
  <c r="I270" i="3" l="1"/>
  <c r="H270" i="3" s="1"/>
  <c r="A271" i="3"/>
  <c r="E270" i="3"/>
  <c r="B270" i="3"/>
  <c r="C269" i="3"/>
  <c r="F269" i="3" s="1"/>
  <c r="D269" i="3"/>
  <c r="G269" i="3" s="1"/>
  <c r="C270" i="3" l="1"/>
  <c r="F270" i="3" s="1"/>
  <c r="D270" i="3"/>
  <c r="G270" i="3" s="1"/>
  <c r="B271" i="3"/>
  <c r="E271" i="3"/>
  <c r="A272" i="3"/>
  <c r="I271" i="3"/>
  <c r="H271" i="3" s="1"/>
  <c r="I272" i="3" l="1"/>
  <c r="H272" i="3" s="1"/>
  <c r="A273" i="3"/>
  <c r="E272" i="3"/>
  <c r="B272" i="3"/>
  <c r="C271" i="3"/>
  <c r="F271" i="3" s="1"/>
  <c r="D271" i="3"/>
  <c r="G271" i="3" s="1"/>
  <c r="C272" i="3" l="1"/>
  <c r="F272" i="3" s="1"/>
  <c r="D272" i="3"/>
  <c r="G272" i="3" s="1"/>
  <c r="B273" i="3"/>
  <c r="E273" i="3"/>
  <c r="A274" i="3"/>
  <c r="I273" i="3"/>
  <c r="H273" i="3" s="1"/>
  <c r="I274" i="3" l="1"/>
  <c r="H274" i="3" s="1"/>
  <c r="A275" i="3"/>
  <c r="E274" i="3"/>
  <c r="B274" i="3"/>
  <c r="C273" i="3"/>
  <c r="F273" i="3" s="1"/>
  <c r="D273" i="3"/>
  <c r="G273" i="3" s="1"/>
  <c r="C274" i="3" l="1"/>
  <c r="F274" i="3" s="1"/>
  <c r="D274" i="3"/>
  <c r="G274" i="3" s="1"/>
  <c r="B275" i="3"/>
  <c r="E275" i="3"/>
  <c r="A276" i="3"/>
  <c r="I275" i="3"/>
  <c r="H275" i="3" s="1"/>
  <c r="I276" i="3" l="1"/>
  <c r="H276" i="3" s="1"/>
  <c r="A277" i="3"/>
  <c r="E276" i="3"/>
  <c r="B276" i="3"/>
  <c r="C275" i="3"/>
  <c r="F275" i="3" s="1"/>
  <c r="D275" i="3"/>
  <c r="G275" i="3" s="1"/>
  <c r="C276" i="3" l="1"/>
  <c r="F276" i="3" s="1"/>
  <c r="D276" i="3"/>
  <c r="G276" i="3" s="1"/>
  <c r="B277" i="3"/>
  <c r="E277" i="3"/>
  <c r="A278" i="3"/>
  <c r="I277" i="3"/>
  <c r="H277" i="3" s="1"/>
  <c r="I278" i="3" l="1"/>
  <c r="H278" i="3" s="1"/>
  <c r="A279" i="3"/>
  <c r="E278" i="3"/>
  <c r="B278" i="3"/>
  <c r="C277" i="3"/>
  <c r="F277" i="3" s="1"/>
  <c r="D277" i="3"/>
  <c r="G277" i="3" s="1"/>
  <c r="C278" i="3" l="1"/>
  <c r="F278" i="3" s="1"/>
  <c r="D278" i="3"/>
  <c r="G278" i="3" s="1"/>
  <c r="B279" i="3"/>
  <c r="E279" i="3"/>
  <c r="A280" i="3"/>
  <c r="I279" i="3"/>
  <c r="H279" i="3" s="1"/>
  <c r="I280" i="3" l="1"/>
  <c r="H280" i="3" s="1"/>
  <c r="A281" i="3"/>
  <c r="E280" i="3"/>
  <c r="B280" i="3"/>
  <c r="C279" i="3"/>
  <c r="F279" i="3" s="1"/>
  <c r="D279" i="3"/>
  <c r="G279" i="3" s="1"/>
  <c r="C280" i="3" l="1"/>
  <c r="F280" i="3" s="1"/>
  <c r="D280" i="3"/>
  <c r="G280" i="3" s="1"/>
  <c r="B281" i="3"/>
  <c r="E281" i="3"/>
  <c r="A282" i="3"/>
  <c r="I281" i="3"/>
  <c r="H281" i="3" s="1"/>
  <c r="I282" i="3" l="1"/>
  <c r="H282" i="3" s="1"/>
  <c r="A283" i="3"/>
  <c r="E282" i="3"/>
  <c r="B282" i="3"/>
  <c r="C281" i="3"/>
  <c r="F281" i="3" s="1"/>
  <c r="D281" i="3"/>
  <c r="G281" i="3" s="1"/>
  <c r="C282" i="3" l="1"/>
  <c r="F282" i="3" s="1"/>
  <c r="D282" i="3"/>
  <c r="G282" i="3" s="1"/>
  <c r="B283" i="3"/>
  <c r="E283" i="3"/>
  <c r="A284" i="3"/>
  <c r="I283" i="3"/>
  <c r="H283" i="3" s="1"/>
  <c r="I284" i="3" l="1"/>
  <c r="H284" i="3" s="1"/>
  <c r="A285" i="3"/>
  <c r="E284" i="3"/>
  <c r="B284" i="3"/>
  <c r="C283" i="3"/>
  <c r="F283" i="3" s="1"/>
  <c r="D283" i="3"/>
  <c r="G283" i="3" s="1"/>
  <c r="C284" i="3" l="1"/>
  <c r="F284" i="3" s="1"/>
  <c r="D284" i="3"/>
  <c r="G284" i="3" s="1"/>
  <c r="B285" i="3"/>
  <c r="E285" i="3"/>
  <c r="A286" i="3"/>
  <c r="I285" i="3"/>
  <c r="H285" i="3" s="1"/>
  <c r="I286" i="3" l="1"/>
  <c r="H286" i="3" s="1"/>
  <c r="A287" i="3"/>
  <c r="E286" i="3"/>
  <c r="B286" i="3"/>
  <c r="C285" i="3"/>
  <c r="F285" i="3" s="1"/>
  <c r="D285" i="3"/>
  <c r="G285" i="3" s="1"/>
  <c r="C286" i="3" l="1"/>
  <c r="F286" i="3" s="1"/>
  <c r="D286" i="3"/>
  <c r="G286" i="3" s="1"/>
  <c r="B287" i="3"/>
  <c r="E287" i="3"/>
  <c r="A288" i="3"/>
  <c r="I287" i="3"/>
  <c r="H287" i="3" s="1"/>
  <c r="I288" i="3" l="1"/>
  <c r="H288" i="3" s="1"/>
  <c r="A289" i="3"/>
  <c r="E288" i="3"/>
  <c r="B288" i="3"/>
  <c r="C287" i="3"/>
  <c r="F287" i="3" s="1"/>
  <c r="D287" i="3"/>
  <c r="G287" i="3" s="1"/>
  <c r="C288" i="3" l="1"/>
  <c r="F288" i="3" s="1"/>
  <c r="D288" i="3"/>
  <c r="G288" i="3" s="1"/>
  <c r="B289" i="3"/>
  <c r="E289" i="3"/>
  <c r="A290" i="3"/>
  <c r="I289" i="3"/>
  <c r="H289" i="3" s="1"/>
  <c r="I290" i="3" l="1"/>
  <c r="H290" i="3" s="1"/>
  <c r="A291" i="3"/>
  <c r="E290" i="3"/>
  <c r="B290" i="3"/>
  <c r="C289" i="3"/>
  <c r="F289" i="3" s="1"/>
  <c r="D289" i="3"/>
  <c r="G289" i="3" s="1"/>
  <c r="C290" i="3" l="1"/>
  <c r="F290" i="3" s="1"/>
  <c r="D290" i="3"/>
  <c r="G290" i="3" s="1"/>
  <c r="B291" i="3"/>
  <c r="E291" i="3"/>
  <c r="A292" i="3"/>
  <c r="I291" i="3"/>
  <c r="H291" i="3" s="1"/>
  <c r="I292" i="3" l="1"/>
  <c r="H292" i="3" s="1"/>
  <c r="A293" i="3"/>
  <c r="E292" i="3"/>
  <c r="B292" i="3"/>
  <c r="C291" i="3"/>
  <c r="F291" i="3" s="1"/>
  <c r="D291" i="3"/>
  <c r="G291" i="3" s="1"/>
  <c r="C292" i="3" l="1"/>
  <c r="F292" i="3" s="1"/>
  <c r="D292" i="3"/>
  <c r="G292" i="3" s="1"/>
  <c r="B293" i="3"/>
  <c r="E293" i="3"/>
  <c r="A294" i="3"/>
  <c r="I293" i="3"/>
  <c r="H293" i="3" s="1"/>
  <c r="I294" i="3" l="1"/>
  <c r="H294" i="3" s="1"/>
  <c r="A295" i="3"/>
  <c r="E294" i="3"/>
  <c r="B294" i="3"/>
  <c r="C293" i="3"/>
  <c r="F293" i="3" s="1"/>
  <c r="D293" i="3"/>
  <c r="G293" i="3" s="1"/>
  <c r="C294" i="3" l="1"/>
  <c r="F294" i="3" s="1"/>
  <c r="D294" i="3"/>
  <c r="G294" i="3" s="1"/>
  <c r="B295" i="3"/>
  <c r="E295" i="3"/>
  <c r="A296" i="3"/>
  <c r="I295" i="3"/>
  <c r="H295" i="3" s="1"/>
  <c r="I296" i="3" l="1"/>
  <c r="H296" i="3" s="1"/>
  <c r="A297" i="3"/>
  <c r="E296" i="3"/>
  <c r="B296" i="3"/>
  <c r="C295" i="3"/>
  <c r="F295" i="3" s="1"/>
  <c r="D295" i="3"/>
  <c r="G295" i="3" s="1"/>
  <c r="C296" i="3" l="1"/>
  <c r="F296" i="3" s="1"/>
  <c r="D296" i="3"/>
  <c r="G296" i="3" s="1"/>
  <c r="B297" i="3"/>
  <c r="E297" i="3"/>
  <c r="A298" i="3"/>
  <c r="I297" i="3"/>
  <c r="H297" i="3" s="1"/>
  <c r="I298" i="3" l="1"/>
  <c r="H298" i="3" s="1"/>
  <c r="A299" i="3"/>
  <c r="E298" i="3"/>
  <c r="B298" i="3"/>
  <c r="C297" i="3"/>
  <c r="F297" i="3" s="1"/>
  <c r="D297" i="3"/>
  <c r="G297" i="3" s="1"/>
  <c r="C298" i="3" l="1"/>
  <c r="F298" i="3" s="1"/>
  <c r="D298" i="3"/>
  <c r="G298" i="3" s="1"/>
  <c r="B299" i="3"/>
  <c r="E299" i="3"/>
  <c r="A300" i="3"/>
  <c r="I299" i="3"/>
  <c r="H299" i="3" s="1"/>
  <c r="I300" i="3" l="1"/>
  <c r="H300" i="3" s="1"/>
  <c r="A301" i="3"/>
  <c r="E300" i="3"/>
  <c r="B300" i="3"/>
  <c r="C299" i="3"/>
  <c r="F299" i="3" s="1"/>
  <c r="D299" i="3"/>
  <c r="G299" i="3" s="1"/>
  <c r="C300" i="3" l="1"/>
  <c r="F300" i="3" s="1"/>
  <c r="D300" i="3"/>
  <c r="G300" i="3" s="1"/>
  <c r="B301" i="3"/>
  <c r="E301" i="3"/>
  <c r="A302" i="3"/>
  <c r="I301" i="3"/>
  <c r="H301" i="3" s="1"/>
  <c r="I302" i="3" l="1"/>
  <c r="H302" i="3" s="1"/>
  <c r="A303" i="3"/>
  <c r="E302" i="3"/>
  <c r="B302" i="3"/>
  <c r="C301" i="3"/>
  <c r="F301" i="3" s="1"/>
  <c r="D301" i="3"/>
  <c r="G301" i="3" s="1"/>
  <c r="C302" i="3" l="1"/>
  <c r="F302" i="3" s="1"/>
  <c r="D302" i="3"/>
  <c r="G302" i="3" s="1"/>
  <c r="B303" i="3"/>
  <c r="E303" i="3"/>
  <c r="A304" i="3"/>
  <c r="I303" i="3"/>
  <c r="H303" i="3" s="1"/>
  <c r="I304" i="3" l="1"/>
  <c r="H304" i="3" s="1"/>
  <c r="A305" i="3"/>
  <c r="E304" i="3"/>
  <c r="B304" i="3"/>
  <c r="C303" i="3"/>
  <c r="F303" i="3" s="1"/>
  <c r="D303" i="3"/>
  <c r="G303" i="3" s="1"/>
  <c r="C304" i="3" l="1"/>
  <c r="F304" i="3" s="1"/>
  <c r="D304" i="3"/>
  <c r="G304" i="3" s="1"/>
  <c r="B305" i="3"/>
  <c r="E305" i="3"/>
  <c r="A306" i="3"/>
  <c r="I305" i="3"/>
  <c r="H305" i="3" s="1"/>
  <c r="I306" i="3" l="1"/>
  <c r="H306" i="3" s="1"/>
  <c r="A307" i="3"/>
  <c r="E306" i="3"/>
  <c r="B306" i="3"/>
  <c r="C305" i="3"/>
  <c r="F305" i="3" s="1"/>
  <c r="D305" i="3"/>
  <c r="G305" i="3" s="1"/>
  <c r="C306" i="3" l="1"/>
  <c r="F306" i="3" s="1"/>
  <c r="D306" i="3"/>
  <c r="G306" i="3" s="1"/>
  <c r="B307" i="3"/>
  <c r="E307" i="3"/>
  <c r="A308" i="3"/>
  <c r="I307" i="3"/>
  <c r="H307" i="3" s="1"/>
  <c r="I308" i="3" l="1"/>
  <c r="H308" i="3" s="1"/>
  <c r="A309" i="3"/>
  <c r="E308" i="3"/>
  <c r="B308" i="3"/>
  <c r="C307" i="3"/>
  <c r="F307" i="3" s="1"/>
  <c r="D307" i="3"/>
  <c r="G307" i="3" s="1"/>
  <c r="C308" i="3" l="1"/>
  <c r="F308" i="3" s="1"/>
  <c r="D308" i="3"/>
  <c r="G308" i="3" s="1"/>
  <c r="B309" i="3"/>
  <c r="E309" i="3"/>
  <c r="A310" i="3"/>
  <c r="I309" i="3"/>
  <c r="H309" i="3" s="1"/>
  <c r="I310" i="3" l="1"/>
  <c r="H310" i="3" s="1"/>
  <c r="A311" i="3"/>
  <c r="E310" i="3"/>
  <c r="B310" i="3"/>
  <c r="C309" i="3"/>
  <c r="F309" i="3" s="1"/>
  <c r="D309" i="3"/>
  <c r="G309" i="3" s="1"/>
  <c r="C310" i="3" l="1"/>
  <c r="F310" i="3" s="1"/>
  <c r="D310" i="3"/>
  <c r="G310" i="3" s="1"/>
  <c r="B311" i="3"/>
  <c r="E311" i="3"/>
  <c r="A312" i="3"/>
  <c r="I311" i="3"/>
  <c r="H311" i="3" s="1"/>
  <c r="I312" i="3" l="1"/>
  <c r="H312" i="3" s="1"/>
  <c r="A313" i="3"/>
  <c r="E312" i="3"/>
  <c r="B312" i="3"/>
  <c r="C311" i="3"/>
  <c r="F311" i="3" s="1"/>
  <c r="D311" i="3"/>
  <c r="G311" i="3" s="1"/>
  <c r="D312" i="3" l="1"/>
  <c r="G312" i="3" s="1"/>
  <c r="C312" i="3"/>
  <c r="F312" i="3" s="1"/>
  <c r="A314" i="3"/>
  <c r="I313" i="3"/>
  <c r="H313" i="3" s="1"/>
  <c r="B313" i="3"/>
  <c r="E313" i="3"/>
  <c r="C313" i="3" l="1"/>
  <c r="F313" i="3" s="1"/>
  <c r="D313" i="3"/>
  <c r="G313" i="3" s="1"/>
  <c r="I314" i="3"/>
  <c r="H314" i="3" s="1"/>
  <c r="A315" i="3"/>
  <c r="E314" i="3"/>
  <c r="B314" i="3"/>
  <c r="D314" i="3" l="1"/>
  <c r="G314" i="3" s="1"/>
  <c r="C314" i="3"/>
  <c r="F314" i="3" s="1"/>
  <c r="A316" i="3"/>
  <c r="I315" i="3"/>
  <c r="H315" i="3" s="1"/>
  <c r="B315" i="3"/>
  <c r="E315" i="3"/>
  <c r="D315" i="3" l="1"/>
  <c r="G315" i="3" s="1"/>
  <c r="C315" i="3"/>
  <c r="F315" i="3" s="1"/>
  <c r="E316" i="3"/>
  <c r="B316" i="3"/>
  <c r="I316" i="3"/>
  <c r="H316" i="3" s="1"/>
  <c r="A317" i="3"/>
  <c r="B317" i="3" l="1"/>
  <c r="E317" i="3"/>
  <c r="A318" i="3"/>
  <c r="I317" i="3"/>
  <c r="H317" i="3" s="1"/>
  <c r="C316" i="3"/>
  <c r="F316" i="3" s="1"/>
  <c r="D316" i="3"/>
  <c r="G316" i="3" s="1"/>
  <c r="I318" i="3" l="1"/>
  <c r="H318" i="3" s="1"/>
  <c r="A319" i="3"/>
  <c r="E318" i="3"/>
  <c r="B318" i="3"/>
  <c r="C317" i="3"/>
  <c r="F317" i="3" s="1"/>
  <c r="D317" i="3"/>
  <c r="G317" i="3" s="1"/>
  <c r="C318" i="3" l="1"/>
  <c r="F318" i="3" s="1"/>
  <c r="D318" i="3"/>
  <c r="G318" i="3" s="1"/>
  <c r="B319" i="3"/>
  <c r="E319" i="3"/>
  <c r="A320" i="3"/>
  <c r="I319" i="3"/>
  <c r="H319" i="3" s="1"/>
  <c r="I320" i="3" l="1"/>
  <c r="H320" i="3" s="1"/>
  <c r="A321" i="3"/>
  <c r="E320" i="3"/>
  <c r="B320" i="3"/>
  <c r="C319" i="3"/>
  <c r="F319" i="3" s="1"/>
  <c r="D319" i="3"/>
  <c r="G319" i="3" s="1"/>
  <c r="C320" i="3" l="1"/>
  <c r="F320" i="3" s="1"/>
  <c r="D320" i="3"/>
  <c r="G320" i="3" s="1"/>
  <c r="B321" i="3"/>
  <c r="E321" i="3"/>
  <c r="A322" i="3"/>
  <c r="I321" i="3"/>
  <c r="H321" i="3" s="1"/>
  <c r="I322" i="3" l="1"/>
  <c r="H322" i="3" s="1"/>
  <c r="A323" i="3"/>
  <c r="E322" i="3"/>
  <c r="B322" i="3"/>
  <c r="C321" i="3"/>
  <c r="F321" i="3" s="1"/>
  <c r="D321" i="3"/>
  <c r="G321" i="3" s="1"/>
  <c r="C322" i="3" l="1"/>
  <c r="F322" i="3" s="1"/>
  <c r="D322" i="3"/>
  <c r="G322" i="3" s="1"/>
  <c r="B323" i="3"/>
  <c r="E323" i="3"/>
  <c r="A324" i="3"/>
  <c r="I323" i="3"/>
  <c r="H323" i="3" s="1"/>
  <c r="I324" i="3" l="1"/>
  <c r="H324" i="3" s="1"/>
  <c r="A325" i="3"/>
  <c r="E324" i="3"/>
  <c r="B324" i="3"/>
  <c r="C323" i="3"/>
  <c r="F323" i="3" s="1"/>
  <c r="D323" i="3"/>
  <c r="G323" i="3" s="1"/>
  <c r="C324" i="3" l="1"/>
  <c r="F324" i="3" s="1"/>
  <c r="D324" i="3"/>
  <c r="G324" i="3" s="1"/>
  <c r="B325" i="3"/>
  <c r="E325" i="3"/>
  <c r="A326" i="3"/>
  <c r="I325" i="3"/>
  <c r="H325" i="3" s="1"/>
  <c r="E326" i="3" l="1"/>
  <c r="B326" i="3"/>
  <c r="I326" i="3"/>
  <c r="H326" i="3" s="1"/>
  <c r="A327" i="3"/>
  <c r="D325" i="3"/>
  <c r="G325" i="3" s="1"/>
  <c r="C325" i="3"/>
  <c r="F325" i="3" s="1"/>
  <c r="B327" i="3" l="1"/>
  <c r="E327" i="3"/>
  <c r="A328" i="3"/>
  <c r="I327" i="3"/>
  <c r="H327" i="3" s="1"/>
  <c r="C326" i="3"/>
  <c r="F326" i="3" s="1"/>
  <c r="D326" i="3"/>
  <c r="G326" i="3" s="1"/>
  <c r="E328" i="3" l="1"/>
  <c r="B328" i="3"/>
  <c r="I328" i="3"/>
  <c r="H328" i="3" s="1"/>
  <c r="A329" i="3"/>
  <c r="D327" i="3"/>
  <c r="G327" i="3" s="1"/>
  <c r="C327" i="3"/>
  <c r="F327" i="3" s="1"/>
  <c r="B329" i="3" l="1"/>
  <c r="E329" i="3"/>
  <c r="A330" i="3"/>
  <c r="I329" i="3"/>
  <c r="H329" i="3" s="1"/>
  <c r="C328" i="3"/>
  <c r="F328" i="3" s="1"/>
  <c r="D328" i="3"/>
  <c r="G328" i="3" s="1"/>
  <c r="E330" i="3" l="1"/>
  <c r="B330" i="3"/>
  <c r="I330" i="3"/>
  <c r="H330" i="3" s="1"/>
  <c r="A331" i="3"/>
  <c r="D329" i="3"/>
  <c r="G329" i="3" s="1"/>
  <c r="C329" i="3"/>
  <c r="F329" i="3" s="1"/>
  <c r="B331" i="3" l="1"/>
  <c r="E331" i="3"/>
  <c r="A332" i="3"/>
  <c r="I331" i="3"/>
  <c r="H331" i="3" s="1"/>
  <c r="C330" i="3"/>
  <c r="F330" i="3" s="1"/>
  <c r="D330" i="3"/>
  <c r="G330" i="3" s="1"/>
  <c r="E332" i="3" l="1"/>
  <c r="B332" i="3"/>
  <c r="I332" i="3"/>
  <c r="H332" i="3" s="1"/>
  <c r="A333" i="3"/>
  <c r="D331" i="3"/>
  <c r="G331" i="3" s="1"/>
  <c r="C331" i="3"/>
  <c r="F331" i="3" s="1"/>
  <c r="B333" i="3" l="1"/>
  <c r="E333" i="3"/>
  <c r="A334" i="3"/>
  <c r="I333" i="3"/>
  <c r="H333" i="3" s="1"/>
  <c r="C332" i="3"/>
  <c r="F332" i="3" s="1"/>
  <c r="D332" i="3"/>
  <c r="G332" i="3" s="1"/>
  <c r="E334" i="3" l="1"/>
  <c r="B334" i="3"/>
  <c r="I334" i="3"/>
  <c r="H334" i="3" s="1"/>
  <c r="A335" i="3"/>
  <c r="D333" i="3"/>
  <c r="G333" i="3" s="1"/>
  <c r="C333" i="3"/>
  <c r="F333" i="3" s="1"/>
  <c r="B335" i="3" l="1"/>
  <c r="E335" i="3"/>
  <c r="A336" i="3"/>
  <c r="I335" i="3"/>
  <c r="H335" i="3" s="1"/>
  <c r="C334" i="3"/>
  <c r="F334" i="3" s="1"/>
  <c r="D334" i="3"/>
  <c r="G334" i="3" s="1"/>
  <c r="E336" i="3" l="1"/>
  <c r="B336" i="3"/>
  <c r="I336" i="3"/>
  <c r="H336" i="3" s="1"/>
  <c r="A337" i="3"/>
  <c r="D335" i="3"/>
  <c r="G335" i="3" s="1"/>
  <c r="C335" i="3"/>
  <c r="F335" i="3" s="1"/>
  <c r="B337" i="3" l="1"/>
  <c r="E337" i="3"/>
  <c r="A338" i="3"/>
  <c r="I337" i="3"/>
  <c r="H337" i="3" s="1"/>
  <c r="C336" i="3"/>
  <c r="F336" i="3" s="1"/>
  <c r="D336" i="3"/>
  <c r="G336" i="3" s="1"/>
  <c r="E338" i="3" l="1"/>
  <c r="B338" i="3"/>
  <c r="I338" i="3"/>
  <c r="H338" i="3" s="1"/>
  <c r="A339" i="3"/>
  <c r="D337" i="3"/>
  <c r="G337" i="3" s="1"/>
  <c r="C337" i="3"/>
  <c r="F337" i="3" s="1"/>
  <c r="B339" i="3" l="1"/>
  <c r="E339" i="3"/>
  <c r="A340" i="3"/>
  <c r="I339" i="3"/>
  <c r="H339" i="3" s="1"/>
  <c r="C338" i="3"/>
  <c r="F338" i="3" s="1"/>
  <c r="D338" i="3"/>
  <c r="G338" i="3" s="1"/>
  <c r="E340" i="3" l="1"/>
  <c r="B340" i="3"/>
  <c r="I340" i="3"/>
  <c r="H340" i="3" s="1"/>
  <c r="A341" i="3"/>
  <c r="D339" i="3"/>
  <c r="G339" i="3" s="1"/>
  <c r="C339" i="3"/>
  <c r="F339" i="3" s="1"/>
  <c r="B341" i="3" l="1"/>
  <c r="E341" i="3"/>
  <c r="A342" i="3"/>
  <c r="I341" i="3"/>
  <c r="H341" i="3" s="1"/>
  <c r="C340" i="3"/>
  <c r="F340" i="3" s="1"/>
  <c r="D340" i="3"/>
  <c r="G340" i="3" s="1"/>
  <c r="E342" i="3" l="1"/>
  <c r="B342" i="3"/>
  <c r="I342" i="3"/>
  <c r="H342" i="3" s="1"/>
  <c r="A343" i="3"/>
  <c r="D341" i="3"/>
  <c r="G341" i="3" s="1"/>
  <c r="C341" i="3"/>
  <c r="F341" i="3" s="1"/>
  <c r="B343" i="3" l="1"/>
  <c r="E343" i="3"/>
  <c r="A344" i="3"/>
  <c r="I343" i="3"/>
  <c r="H343" i="3" s="1"/>
  <c r="C342" i="3"/>
  <c r="F342" i="3" s="1"/>
  <c r="D342" i="3"/>
  <c r="G342" i="3" s="1"/>
  <c r="E344" i="3" l="1"/>
  <c r="B344" i="3"/>
  <c r="I344" i="3"/>
  <c r="H344" i="3" s="1"/>
  <c r="A345" i="3"/>
  <c r="D343" i="3"/>
  <c r="G343" i="3" s="1"/>
  <c r="C343" i="3"/>
  <c r="F343" i="3" s="1"/>
  <c r="B345" i="3" l="1"/>
  <c r="E345" i="3"/>
  <c r="A346" i="3"/>
  <c r="I345" i="3"/>
  <c r="H345" i="3" s="1"/>
  <c r="C344" i="3"/>
  <c r="F344" i="3" s="1"/>
  <c r="D344" i="3"/>
  <c r="G344" i="3" s="1"/>
  <c r="I346" i="3" l="1"/>
  <c r="H346" i="3" s="1"/>
  <c r="A347" i="3"/>
  <c r="E346" i="3"/>
  <c r="B346" i="3"/>
  <c r="C345" i="3"/>
  <c r="F345" i="3" s="1"/>
  <c r="D345" i="3"/>
  <c r="G345" i="3" s="1"/>
  <c r="C346" i="3" l="1"/>
  <c r="F346" i="3" s="1"/>
  <c r="D346" i="3"/>
  <c r="G346" i="3" s="1"/>
  <c r="B347" i="3"/>
  <c r="E347" i="3"/>
  <c r="A348" i="3"/>
  <c r="I347" i="3"/>
  <c r="H347" i="3" s="1"/>
  <c r="I348" i="3" l="1"/>
  <c r="H348" i="3" s="1"/>
  <c r="A349" i="3"/>
  <c r="E348" i="3"/>
  <c r="B348" i="3"/>
  <c r="C347" i="3"/>
  <c r="F347" i="3" s="1"/>
  <c r="D347" i="3"/>
  <c r="G347" i="3" s="1"/>
  <c r="C348" i="3" l="1"/>
  <c r="F348" i="3" s="1"/>
  <c r="D348" i="3"/>
  <c r="G348" i="3" s="1"/>
  <c r="B349" i="3"/>
  <c r="E349" i="3"/>
  <c r="A350" i="3"/>
  <c r="I349" i="3"/>
  <c r="H349" i="3" s="1"/>
  <c r="I350" i="3" l="1"/>
  <c r="H350" i="3" s="1"/>
  <c r="A351" i="3"/>
  <c r="E350" i="3"/>
  <c r="B350" i="3"/>
  <c r="C349" i="3"/>
  <c r="F349" i="3" s="1"/>
  <c r="D349" i="3"/>
  <c r="G349" i="3" s="1"/>
  <c r="C350" i="3" l="1"/>
  <c r="F350" i="3" s="1"/>
  <c r="D350" i="3"/>
  <c r="G350" i="3" s="1"/>
  <c r="B351" i="3"/>
  <c r="E351" i="3"/>
  <c r="A352" i="3"/>
  <c r="I351" i="3"/>
  <c r="H351" i="3" s="1"/>
  <c r="I352" i="3" l="1"/>
  <c r="H352" i="3" s="1"/>
  <c r="A353" i="3"/>
  <c r="E352" i="3"/>
  <c r="B352" i="3"/>
  <c r="C351" i="3"/>
  <c r="F351" i="3" s="1"/>
  <c r="D351" i="3"/>
  <c r="G351" i="3" s="1"/>
  <c r="C352" i="3" l="1"/>
  <c r="F352" i="3" s="1"/>
  <c r="D352" i="3"/>
  <c r="G352" i="3" s="1"/>
  <c r="B353" i="3"/>
  <c r="E353" i="3"/>
  <c r="A354" i="3"/>
  <c r="I353" i="3"/>
  <c r="H353" i="3" s="1"/>
  <c r="I354" i="3" l="1"/>
  <c r="H354" i="3" s="1"/>
  <c r="A355" i="3"/>
  <c r="E354" i="3"/>
  <c r="B354" i="3"/>
  <c r="C353" i="3"/>
  <c r="F353" i="3" s="1"/>
  <c r="D353" i="3"/>
  <c r="G353" i="3" s="1"/>
  <c r="C354" i="3" l="1"/>
  <c r="F354" i="3" s="1"/>
  <c r="D354" i="3"/>
  <c r="G354" i="3" s="1"/>
  <c r="B355" i="3"/>
  <c r="E355" i="3"/>
  <c r="A356" i="3"/>
  <c r="I355" i="3"/>
  <c r="H355" i="3" s="1"/>
  <c r="I356" i="3" l="1"/>
  <c r="H356" i="3" s="1"/>
  <c r="A357" i="3"/>
  <c r="E356" i="3"/>
  <c r="B356" i="3"/>
  <c r="C355" i="3"/>
  <c r="F355" i="3" s="1"/>
  <c r="D355" i="3"/>
  <c r="G355" i="3" s="1"/>
  <c r="C356" i="3" l="1"/>
  <c r="F356" i="3" s="1"/>
  <c r="D356" i="3"/>
  <c r="G356" i="3" s="1"/>
  <c r="B357" i="3"/>
  <c r="E357" i="3"/>
  <c r="A358" i="3"/>
  <c r="I357" i="3"/>
  <c r="H357" i="3" s="1"/>
  <c r="I358" i="3" l="1"/>
  <c r="H358" i="3" s="1"/>
  <c r="A359" i="3"/>
  <c r="E358" i="3"/>
  <c r="B358" i="3"/>
  <c r="C357" i="3"/>
  <c r="F357" i="3" s="1"/>
  <c r="D357" i="3"/>
  <c r="G357" i="3" s="1"/>
  <c r="C358" i="3" l="1"/>
  <c r="F358" i="3" s="1"/>
  <c r="D358" i="3"/>
  <c r="G358" i="3" s="1"/>
  <c r="B359" i="3"/>
  <c r="E359" i="3"/>
  <c r="A360" i="3"/>
  <c r="I359" i="3"/>
  <c r="H359" i="3" s="1"/>
  <c r="I360" i="3" l="1"/>
  <c r="H360" i="3" s="1"/>
  <c r="A361" i="3"/>
  <c r="E360" i="3"/>
  <c r="B360" i="3"/>
  <c r="C359" i="3"/>
  <c r="F359" i="3" s="1"/>
  <c r="D359" i="3"/>
  <c r="G359" i="3" s="1"/>
  <c r="C360" i="3" l="1"/>
  <c r="F360" i="3" s="1"/>
  <c r="D360" i="3"/>
  <c r="G360" i="3" s="1"/>
  <c r="B361" i="3"/>
  <c r="E361" i="3"/>
  <c r="A362" i="3"/>
  <c r="I361" i="3"/>
  <c r="H361" i="3" s="1"/>
  <c r="I362" i="3" l="1"/>
  <c r="H362" i="3" s="1"/>
  <c r="A363" i="3"/>
  <c r="E362" i="3"/>
  <c r="B362" i="3"/>
  <c r="C361" i="3"/>
  <c r="F361" i="3" s="1"/>
  <c r="D361" i="3"/>
  <c r="G361" i="3" s="1"/>
  <c r="C362" i="3" l="1"/>
  <c r="F362" i="3" s="1"/>
  <c r="D362" i="3"/>
  <c r="G362" i="3" s="1"/>
  <c r="B363" i="3"/>
  <c r="E363" i="3"/>
  <c r="A364" i="3"/>
  <c r="I363" i="3"/>
  <c r="H363" i="3" s="1"/>
  <c r="I364" i="3" l="1"/>
  <c r="H364" i="3" s="1"/>
  <c r="A365" i="3"/>
  <c r="E364" i="3"/>
  <c r="B364" i="3"/>
  <c r="C363" i="3"/>
  <c r="F363" i="3" s="1"/>
  <c r="D363" i="3"/>
  <c r="G363" i="3" s="1"/>
  <c r="C364" i="3" l="1"/>
  <c r="F364" i="3" s="1"/>
  <c r="D364" i="3"/>
  <c r="G364" i="3" s="1"/>
  <c r="B365" i="3"/>
  <c r="E365" i="3"/>
  <c r="A366" i="3"/>
  <c r="I365" i="3"/>
  <c r="H365" i="3" s="1"/>
  <c r="I366" i="3" l="1"/>
  <c r="H366" i="3" s="1"/>
  <c r="A367" i="3"/>
  <c r="E366" i="3"/>
  <c r="B366" i="3"/>
  <c r="C365" i="3"/>
  <c r="F365" i="3" s="1"/>
  <c r="D365" i="3"/>
  <c r="G365" i="3" s="1"/>
  <c r="C366" i="3" l="1"/>
  <c r="F366" i="3" s="1"/>
  <c r="D366" i="3"/>
  <c r="G366" i="3" s="1"/>
  <c r="B367" i="3"/>
  <c r="E367" i="3"/>
  <c r="A368" i="3"/>
  <c r="I367" i="3"/>
  <c r="H367" i="3" s="1"/>
  <c r="I368" i="3" l="1"/>
  <c r="H368" i="3" s="1"/>
  <c r="A369" i="3"/>
  <c r="E368" i="3"/>
  <c r="B368" i="3"/>
  <c r="C367" i="3"/>
  <c r="F367" i="3" s="1"/>
  <c r="D367" i="3"/>
  <c r="G367" i="3" s="1"/>
  <c r="C368" i="3" l="1"/>
  <c r="F368" i="3" s="1"/>
  <c r="D368" i="3"/>
  <c r="G368" i="3" s="1"/>
  <c r="B369" i="3"/>
  <c r="E369" i="3"/>
  <c r="A370" i="3"/>
  <c r="I369" i="3"/>
  <c r="H369" i="3" s="1"/>
  <c r="I370" i="3" l="1"/>
  <c r="H370" i="3" s="1"/>
  <c r="A371" i="3"/>
  <c r="E370" i="3"/>
  <c r="B370" i="3"/>
  <c r="C369" i="3"/>
  <c r="F369" i="3" s="1"/>
  <c r="D369" i="3"/>
  <c r="G369" i="3" s="1"/>
  <c r="C370" i="3" l="1"/>
  <c r="F370" i="3" s="1"/>
  <c r="D370" i="3"/>
  <c r="G370" i="3" s="1"/>
  <c r="B371" i="3"/>
  <c r="I371" i="3"/>
  <c r="H371" i="3" s="1"/>
  <c r="E371" i="3"/>
  <c r="A372" i="3"/>
  <c r="A373" i="3" l="1"/>
  <c r="I372" i="3"/>
  <c r="H372" i="3" s="1"/>
  <c r="B372" i="3"/>
  <c r="E372" i="3"/>
  <c r="D371" i="3"/>
  <c r="G371" i="3" s="1"/>
  <c r="C371" i="3"/>
  <c r="F371" i="3" s="1"/>
  <c r="D372" i="3" l="1"/>
  <c r="G372" i="3" s="1"/>
  <c r="C372" i="3"/>
  <c r="F372" i="3" s="1"/>
  <c r="E373" i="3"/>
  <c r="B373" i="3"/>
  <c r="I373" i="3"/>
  <c r="H373" i="3" s="1"/>
  <c r="A374" i="3"/>
  <c r="B374" i="3" l="1"/>
  <c r="E374" i="3"/>
  <c r="A375" i="3"/>
  <c r="I374" i="3"/>
  <c r="H374" i="3" s="1"/>
  <c r="C373" i="3"/>
  <c r="F373" i="3" s="1"/>
  <c r="D373" i="3"/>
  <c r="G373" i="3" s="1"/>
  <c r="E375" i="3" l="1"/>
  <c r="B375" i="3"/>
  <c r="I375" i="3"/>
  <c r="H375" i="3" s="1"/>
  <c r="A376" i="3"/>
  <c r="D374" i="3"/>
  <c r="G374" i="3" s="1"/>
  <c r="C374" i="3"/>
  <c r="F374" i="3" s="1"/>
  <c r="B376" i="3" l="1"/>
  <c r="E376" i="3"/>
  <c r="A377" i="3"/>
  <c r="I376" i="3"/>
  <c r="H376" i="3" s="1"/>
  <c r="C375" i="3"/>
  <c r="F375" i="3" s="1"/>
  <c r="D375" i="3"/>
  <c r="G375" i="3" s="1"/>
  <c r="E377" i="3" l="1"/>
  <c r="B377" i="3"/>
  <c r="I377" i="3"/>
  <c r="H377" i="3" s="1"/>
  <c r="A378" i="3"/>
  <c r="D376" i="3"/>
  <c r="G376" i="3" s="1"/>
  <c r="C376" i="3"/>
  <c r="F376" i="3" s="1"/>
  <c r="B378" i="3" l="1"/>
  <c r="E378" i="3"/>
  <c r="A379" i="3"/>
  <c r="I378" i="3"/>
  <c r="H378" i="3" s="1"/>
  <c r="C377" i="3"/>
  <c r="F377" i="3" s="1"/>
  <c r="D377" i="3"/>
  <c r="G377" i="3" s="1"/>
  <c r="E379" i="3" l="1"/>
  <c r="B379" i="3"/>
  <c r="I379" i="3"/>
  <c r="H379" i="3" s="1"/>
  <c r="A380" i="3"/>
  <c r="D378" i="3"/>
  <c r="G378" i="3" s="1"/>
  <c r="C378" i="3"/>
  <c r="F378" i="3" s="1"/>
  <c r="B380" i="3" l="1"/>
  <c r="E380" i="3"/>
  <c r="A381" i="3"/>
  <c r="I380" i="3"/>
  <c r="H380" i="3" s="1"/>
  <c r="C379" i="3"/>
  <c r="F379" i="3" s="1"/>
  <c r="D379" i="3"/>
  <c r="G379" i="3" s="1"/>
  <c r="E381" i="3" l="1"/>
  <c r="B381" i="3"/>
  <c r="I381" i="3"/>
  <c r="H381" i="3" s="1"/>
  <c r="A382" i="3"/>
  <c r="D380" i="3"/>
  <c r="G380" i="3" s="1"/>
  <c r="C380" i="3"/>
  <c r="F380" i="3" s="1"/>
  <c r="B382" i="3" l="1"/>
  <c r="E382" i="3"/>
  <c r="A383" i="3"/>
  <c r="I382" i="3"/>
  <c r="H382" i="3" s="1"/>
  <c r="C381" i="3"/>
  <c r="F381" i="3" s="1"/>
  <c r="D381" i="3"/>
  <c r="G381" i="3" s="1"/>
  <c r="E383" i="3" l="1"/>
  <c r="B383" i="3"/>
  <c r="I383" i="3"/>
  <c r="H383" i="3" s="1"/>
  <c r="A384" i="3"/>
  <c r="D382" i="3"/>
  <c r="G382" i="3" s="1"/>
  <c r="C382" i="3"/>
  <c r="F382" i="3" s="1"/>
  <c r="B384" i="3" l="1"/>
  <c r="E384" i="3"/>
  <c r="A385" i="3"/>
  <c r="I384" i="3"/>
  <c r="H384" i="3" s="1"/>
  <c r="C383" i="3"/>
  <c r="F383" i="3" s="1"/>
  <c r="D383" i="3"/>
  <c r="G383" i="3" s="1"/>
  <c r="E385" i="3" l="1"/>
  <c r="B385" i="3"/>
  <c r="I385" i="3"/>
  <c r="H385" i="3" s="1"/>
  <c r="A386" i="3"/>
  <c r="D384" i="3"/>
  <c r="G384" i="3" s="1"/>
  <c r="C384" i="3"/>
  <c r="F384" i="3" s="1"/>
  <c r="B386" i="3" l="1"/>
  <c r="E386" i="3"/>
  <c r="A387" i="3"/>
  <c r="I386" i="3"/>
  <c r="H386" i="3" s="1"/>
  <c r="C385" i="3"/>
  <c r="F385" i="3" s="1"/>
  <c r="D385" i="3"/>
  <c r="G385" i="3" s="1"/>
  <c r="E387" i="3" l="1"/>
  <c r="B387" i="3"/>
  <c r="I387" i="3"/>
  <c r="H387" i="3" s="1"/>
  <c r="A388" i="3"/>
  <c r="D386" i="3"/>
  <c r="G386" i="3" s="1"/>
  <c r="C386" i="3"/>
  <c r="F386" i="3" s="1"/>
  <c r="B388" i="3" l="1"/>
  <c r="E388" i="3"/>
  <c r="A389" i="3"/>
  <c r="I388" i="3"/>
  <c r="H388" i="3" s="1"/>
  <c r="C387" i="3"/>
  <c r="F387" i="3" s="1"/>
  <c r="D387" i="3"/>
  <c r="G387" i="3" s="1"/>
  <c r="E389" i="3" l="1"/>
  <c r="B389" i="3"/>
  <c r="I389" i="3"/>
  <c r="H389" i="3" s="1"/>
  <c r="A390" i="3"/>
  <c r="D388" i="3"/>
  <c r="G388" i="3" s="1"/>
  <c r="C388" i="3"/>
  <c r="F388" i="3" s="1"/>
  <c r="B390" i="3" l="1"/>
  <c r="E390" i="3"/>
  <c r="A391" i="3"/>
  <c r="I390" i="3"/>
  <c r="H390" i="3" s="1"/>
  <c r="C389" i="3"/>
  <c r="F389" i="3" s="1"/>
  <c r="D389" i="3"/>
  <c r="G389" i="3" s="1"/>
  <c r="I391" i="3" l="1"/>
  <c r="H391" i="3" s="1"/>
  <c r="A392" i="3"/>
  <c r="E391" i="3"/>
  <c r="B391" i="3"/>
  <c r="C390" i="3"/>
  <c r="F390" i="3" s="1"/>
  <c r="D390" i="3"/>
  <c r="G390" i="3" s="1"/>
  <c r="C391" i="3" l="1"/>
  <c r="F391" i="3" s="1"/>
  <c r="D391" i="3"/>
  <c r="G391" i="3" s="1"/>
  <c r="B392" i="3"/>
  <c r="E392" i="3"/>
  <c r="A393" i="3"/>
  <c r="I392" i="3"/>
  <c r="H392" i="3" s="1"/>
  <c r="I393" i="3" l="1"/>
  <c r="H393" i="3" s="1"/>
  <c r="A394" i="3"/>
  <c r="E393" i="3"/>
  <c r="B393" i="3"/>
  <c r="C392" i="3"/>
  <c r="F392" i="3" s="1"/>
  <c r="D392" i="3"/>
  <c r="G392" i="3" s="1"/>
  <c r="C393" i="3" l="1"/>
  <c r="F393" i="3" s="1"/>
  <c r="D393" i="3"/>
  <c r="G393" i="3" s="1"/>
  <c r="B394" i="3"/>
  <c r="E394" i="3"/>
  <c r="A395" i="3"/>
  <c r="I394" i="3"/>
  <c r="H394" i="3" s="1"/>
  <c r="A396" i="3" l="1"/>
  <c r="I395" i="3"/>
  <c r="H395" i="3" s="1"/>
  <c r="B395" i="3"/>
  <c r="E395" i="3"/>
  <c r="C394" i="3"/>
  <c r="F394" i="3" s="1"/>
  <c r="D394" i="3"/>
  <c r="G394" i="3" s="1"/>
  <c r="D395" i="3" l="1"/>
  <c r="G395" i="3" s="1"/>
  <c r="C395" i="3"/>
  <c r="F395" i="3" s="1"/>
  <c r="E396" i="3"/>
  <c r="B396" i="3"/>
  <c r="I396" i="3"/>
  <c r="H396" i="3" s="1"/>
  <c r="A397" i="3"/>
  <c r="B397" i="3" l="1"/>
  <c r="E397" i="3"/>
  <c r="A398" i="3"/>
  <c r="I397" i="3"/>
  <c r="H397" i="3" s="1"/>
  <c r="C396" i="3"/>
  <c r="F396" i="3" s="1"/>
  <c r="D396" i="3"/>
  <c r="G396" i="3" s="1"/>
  <c r="I398" i="3" l="1"/>
  <c r="H398" i="3" s="1"/>
  <c r="A399" i="3"/>
  <c r="E398" i="3"/>
  <c r="B398" i="3"/>
  <c r="C397" i="3"/>
  <c r="F397" i="3" s="1"/>
  <c r="D397" i="3"/>
  <c r="G397" i="3" s="1"/>
  <c r="C398" i="3" l="1"/>
  <c r="F398" i="3" s="1"/>
  <c r="D398" i="3"/>
  <c r="G398" i="3" s="1"/>
  <c r="B399" i="3"/>
  <c r="E399" i="3"/>
  <c r="A400" i="3"/>
  <c r="I399" i="3"/>
  <c r="H399" i="3" s="1"/>
  <c r="I400" i="3" l="1"/>
  <c r="H400" i="3" s="1"/>
  <c r="A401" i="3"/>
  <c r="E400" i="3"/>
  <c r="B400" i="3"/>
  <c r="C399" i="3"/>
  <c r="F399" i="3" s="1"/>
  <c r="D399" i="3"/>
  <c r="G399" i="3" s="1"/>
  <c r="C400" i="3" l="1"/>
  <c r="F400" i="3" s="1"/>
  <c r="D400" i="3"/>
  <c r="G400" i="3" s="1"/>
  <c r="B401" i="3"/>
  <c r="E401" i="3"/>
  <c r="A402" i="3"/>
  <c r="I401" i="3"/>
  <c r="H401" i="3" s="1"/>
  <c r="I402" i="3" l="1"/>
  <c r="H402" i="3" s="1"/>
  <c r="A403" i="3"/>
  <c r="E402" i="3"/>
  <c r="B402" i="3"/>
  <c r="C401" i="3"/>
  <c r="F401" i="3" s="1"/>
  <c r="D401" i="3"/>
  <c r="G401" i="3" s="1"/>
  <c r="C402" i="3" l="1"/>
  <c r="F402" i="3" s="1"/>
  <c r="D402" i="3"/>
  <c r="G402" i="3" s="1"/>
  <c r="B403" i="3"/>
  <c r="E403" i="3"/>
  <c r="A404" i="3"/>
  <c r="I403" i="3"/>
  <c r="H403" i="3" s="1"/>
  <c r="I404" i="3" l="1"/>
  <c r="H404" i="3" s="1"/>
  <c r="A405" i="3"/>
  <c r="E404" i="3"/>
  <c r="B404" i="3"/>
  <c r="C403" i="3"/>
  <c r="F403" i="3" s="1"/>
  <c r="D403" i="3"/>
  <c r="G403" i="3" s="1"/>
  <c r="C404" i="3" l="1"/>
  <c r="F404" i="3" s="1"/>
  <c r="D404" i="3"/>
  <c r="G404" i="3" s="1"/>
  <c r="B405" i="3"/>
  <c r="E405" i="3"/>
  <c r="A406" i="3"/>
  <c r="I405" i="3"/>
  <c r="H405" i="3" s="1"/>
  <c r="I406" i="3" l="1"/>
  <c r="H406" i="3" s="1"/>
  <c r="A407" i="3"/>
  <c r="E406" i="3"/>
  <c r="B406" i="3"/>
  <c r="C405" i="3"/>
  <c r="F405" i="3" s="1"/>
  <c r="D405" i="3"/>
  <c r="G405" i="3" s="1"/>
  <c r="C406" i="3" l="1"/>
  <c r="F406" i="3" s="1"/>
  <c r="D406" i="3"/>
  <c r="G406" i="3" s="1"/>
  <c r="B407" i="3"/>
  <c r="E407" i="3"/>
  <c r="A408" i="3"/>
  <c r="I407" i="3"/>
  <c r="H407" i="3" s="1"/>
  <c r="I408" i="3" l="1"/>
  <c r="H408" i="3" s="1"/>
  <c r="A409" i="3"/>
  <c r="E408" i="3"/>
  <c r="B408" i="3"/>
  <c r="C407" i="3"/>
  <c r="F407" i="3" s="1"/>
  <c r="D407" i="3"/>
  <c r="G407" i="3" s="1"/>
  <c r="C408" i="3" l="1"/>
  <c r="F408" i="3" s="1"/>
  <c r="D408" i="3"/>
  <c r="G408" i="3" s="1"/>
  <c r="B409" i="3"/>
  <c r="E409" i="3"/>
  <c r="A410" i="3"/>
  <c r="I409" i="3"/>
  <c r="H409" i="3" s="1"/>
  <c r="I410" i="3" l="1"/>
  <c r="H410" i="3" s="1"/>
  <c r="A411" i="3"/>
  <c r="E410" i="3"/>
  <c r="B410" i="3"/>
  <c r="C409" i="3"/>
  <c r="F409" i="3" s="1"/>
  <c r="D409" i="3"/>
  <c r="G409" i="3" s="1"/>
  <c r="C410" i="3" l="1"/>
  <c r="F410" i="3" s="1"/>
  <c r="D410" i="3"/>
  <c r="G410" i="3" s="1"/>
  <c r="B411" i="3"/>
  <c r="E411" i="3"/>
  <c r="A412" i="3"/>
  <c r="I411" i="3"/>
  <c r="H411" i="3" s="1"/>
  <c r="E412" i="3" l="1"/>
  <c r="B412" i="3"/>
  <c r="I412" i="3"/>
  <c r="H412" i="3" s="1"/>
  <c r="A413" i="3"/>
  <c r="D411" i="3"/>
  <c r="G411" i="3" s="1"/>
  <c r="C411" i="3"/>
  <c r="F411" i="3" s="1"/>
  <c r="B413" i="3" l="1"/>
  <c r="E413" i="3"/>
  <c r="A414" i="3"/>
  <c r="I413" i="3"/>
  <c r="H413" i="3" s="1"/>
  <c r="C412" i="3"/>
  <c r="F412" i="3" s="1"/>
  <c r="D412" i="3"/>
  <c r="G412" i="3" s="1"/>
  <c r="I414" i="3" l="1"/>
  <c r="H414" i="3" s="1"/>
  <c r="A415" i="3"/>
  <c r="E414" i="3"/>
  <c r="B414" i="3"/>
  <c r="C413" i="3"/>
  <c r="F413" i="3" s="1"/>
  <c r="D413" i="3"/>
  <c r="G413" i="3" s="1"/>
  <c r="C414" i="3" l="1"/>
  <c r="F414" i="3" s="1"/>
  <c r="D414" i="3"/>
  <c r="G414" i="3" s="1"/>
  <c r="B415" i="3"/>
  <c r="E415" i="3"/>
  <c r="A416" i="3"/>
  <c r="I415" i="3"/>
  <c r="H415" i="3" s="1"/>
  <c r="I416" i="3" l="1"/>
  <c r="H416" i="3" s="1"/>
  <c r="A417" i="3"/>
  <c r="E416" i="3"/>
  <c r="B416" i="3"/>
  <c r="C415" i="3"/>
  <c r="F415" i="3" s="1"/>
  <c r="D415" i="3"/>
  <c r="G415" i="3" s="1"/>
  <c r="C416" i="3" l="1"/>
  <c r="F416" i="3" s="1"/>
  <c r="D416" i="3"/>
  <c r="G416" i="3" s="1"/>
  <c r="B417" i="3"/>
  <c r="E417" i="3"/>
  <c r="A418" i="3"/>
  <c r="I417" i="3"/>
  <c r="H417" i="3" s="1"/>
  <c r="E418" i="3" l="1"/>
  <c r="B418" i="3"/>
  <c r="I418" i="3"/>
  <c r="H418" i="3" s="1"/>
  <c r="A419" i="3"/>
  <c r="D417" i="3"/>
  <c r="G417" i="3" s="1"/>
  <c r="C417" i="3"/>
  <c r="F417" i="3" s="1"/>
  <c r="B419" i="3" l="1"/>
  <c r="E419" i="3"/>
  <c r="A420" i="3"/>
  <c r="I419" i="3"/>
  <c r="H419" i="3" s="1"/>
  <c r="C418" i="3"/>
  <c r="F418" i="3" s="1"/>
  <c r="D418" i="3"/>
  <c r="G418" i="3" s="1"/>
  <c r="E420" i="3" l="1"/>
  <c r="B420" i="3"/>
  <c r="I420" i="3"/>
  <c r="H420" i="3" s="1"/>
  <c r="A421" i="3"/>
  <c r="C419" i="3"/>
  <c r="F419" i="3" s="1"/>
  <c r="D419" i="3"/>
  <c r="G419" i="3" s="1"/>
  <c r="B421" i="3" l="1"/>
  <c r="E421" i="3"/>
  <c r="A422" i="3"/>
  <c r="I421" i="3"/>
  <c r="H421" i="3" s="1"/>
  <c r="C420" i="3"/>
  <c r="F420" i="3" s="1"/>
  <c r="D420" i="3"/>
  <c r="G420" i="3" s="1"/>
  <c r="B422" i="3" l="1"/>
  <c r="I422" i="3"/>
  <c r="H422" i="3" s="1"/>
  <c r="A423" i="3"/>
  <c r="E422" i="3"/>
  <c r="C421" i="3"/>
  <c r="F421" i="3" s="1"/>
  <c r="D421" i="3"/>
  <c r="G421" i="3" s="1"/>
  <c r="B423" i="3" l="1"/>
  <c r="E423" i="3"/>
  <c r="A424" i="3"/>
  <c r="I423" i="3"/>
  <c r="H423" i="3" s="1"/>
  <c r="C422" i="3"/>
  <c r="F422" i="3" s="1"/>
  <c r="D422" i="3"/>
  <c r="G422" i="3" s="1"/>
  <c r="E424" i="3" l="1"/>
  <c r="B424" i="3"/>
  <c r="A425" i="3"/>
  <c r="I424" i="3"/>
  <c r="H424" i="3" s="1"/>
  <c r="D423" i="3"/>
  <c r="G423" i="3" s="1"/>
  <c r="C423" i="3"/>
  <c r="F423" i="3" s="1"/>
  <c r="C424" i="3" l="1"/>
  <c r="F424" i="3" s="1"/>
  <c r="D424" i="3"/>
  <c r="G424" i="3" s="1"/>
  <c r="B425" i="3"/>
  <c r="E425" i="3"/>
  <c r="A426" i="3"/>
  <c r="I425" i="3"/>
  <c r="H425" i="3" s="1"/>
  <c r="E426" i="3" l="1"/>
  <c r="B426" i="3"/>
  <c r="I426" i="3"/>
  <c r="H426" i="3" s="1"/>
  <c r="A427" i="3"/>
  <c r="D425" i="3"/>
  <c r="G425" i="3" s="1"/>
  <c r="C425" i="3"/>
  <c r="F425" i="3" s="1"/>
  <c r="B427" i="3" l="1"/>
  <c r="E427" i="3"/>
  <c r="A428" i="3"/>
  <c r="I427" i="3"/>
  <c r="H427" i="3" s="1"/>
  <c r="C426" i="3"/>
  <c r="F426" i="3" s="1"/>
  <c r="D426" i="3"/>
  <c r="G426" i="3" s="1"/>
  <c r="E428" i="3" l="1"/>
  <c r="B428" i="3"/>
  <c r="I428" i="3"/>
  <c r="H428" i="3" s="1"/>
  <c r="A429" i="3"/>
  <c r="D427" i="3"/>
  <c r="G427" i="3" s="1"/>
  <c r="C427" i="3"/>
  <c r="F427" i="3" s="1"/>
  <c r="C428" i="3" l="1"/>
  <c r="F428" i="3" s="1"/>
  <c r="D428" i="3"/>
  <c r="G428" i="3" s="1"/>
  <c r="B429" i="3"/>
  <c r="E429" i="3"/>
  <c r="A430" i="3"/>
  <c r="I429" i="3"/>
  <c r="H429" i="3" s="1"/>
  <c r="E430" i="3" l="1"/>
  <c r="B430" i="3"/>
  <c r="I430" i="3"/>
  <c r="H430" i="3" s="1"/>
  <c r="A431" i="3"/>
  <c r="D429" i="3"/>
  <c r="G429" i="3" s="1"/>
  <c r="C429" i="3"/>
  <c r="F429" i="3" s="1"/>
  <c r="B431" i="3" l="1"/>
  <c r="E431" i="3"/>
  <c r="A432" i="3"/>
  <c r="I431" i="3"/>
  <c r="H431" i="3" s="1"/>
  <c r="C430" i="3"/>
  <c r="F430" i="3" s="1"/>
  <c r="D430" i="3"/>
  <c r="G430" i="3" s="1"/>
  <c r="E432" i="3" l="1"/>
  <c r="I432" i="3"/>
  <c r="H432" i="3" s="1"/>
  <c r="A433" i="3"/>
  <c r="B432" i="3"/>
  <c r="D431" i="3"/>
  <c r="G431" i="3" s="1"/>
  <c r="C431" i="3"/>
  <c r="F431" i="3" s="1"/>
  <c r="C432" i="3" l="1"/>
  <c r="F432" i="3" s="1"/>
  <c r="D432" i="3"/>
  <c r="G432" i="3" s="1"/>
  <c r="B433" i="3"/>
  <c r="E433" i="3"/>
  <c r="A434" i="3"/>
  <c r="I433" i="3"/>
  <c r="H433" i="3" s="1"/>
  <c r="E434" i="3" l="1"/>
  <c r="B434" i="3"/>
  <c r="I434" i="3"/>
  <c r="H434" i="3" s="1"/>
  <c r="A435" i="3"/>
  <c r="D433" i="3"/>
  <c r="G433" i="3" s="1"/>
  <c r="C433" i="3"/>
  <c r="F433" i="3" s="1"/>
  <c r="B435" i="3" l="1"/>
  <c r="E435" i="3"/>
  <c r="A436" i="3"/>
  <c r="I435" i="3"/>
  <c r="H435" i="3" s="1"/>
  <c r="C434" i="3"/>
  <c r="F434" i="3" s="1"/>
  <c r="D434" i="3"/>
  <c r="G434" i="3" s="1"/>
  <c r="E436" i="3" l="1"/>
  <c r="B436" i="3"/>
  <c r="I436" i="3"/>
  <c r="H436" i="3" s="1"/>
  <c r="A437" i="3"/>
  <c r="C435" i="3"/>
  <c r="F435" i="3" s="1"/>
  <c r="D435" i="3"/>
  <c r="G435" i="3" s="1"/>
  <c r="B437" i="3" l="1"/>
  <c r="E437" i="3"/>
  <c r="A438" i="3"/>
  <c r="I437" i="3"/>
  <c r="H437" i="3" s="1"/>
  <c r="C436" i="3"/>
  <c r="F436" i="3" s="1"/>
  <c r="D436" i="3"/>
  <c r="G436" i="3" s="1"/>
  <c r="E438" i="3" l="1"/>
  <c r="B438" i="3"/>
  <c r="I438" i="3"/>
  <c r="H438" i="3" s="1"/>
  <c r="A439" i="3"/>
  <c r="D437" i="3"/>
  <c r="G437" i="3" s="1"/>
  <c r="C437" i="3"/>
  <c r="F437" i="3" s="1"/>
  <c r="B439" i="3" l="1"/>
  <c r="E439" i="3"/>
  <c r="A440" i="3"/>
  <c r="I439" i="3"/>
  <c r="H439" i="3" s="1"/>
  <c r="C438" i="3"/>
  <c r="F438" i="3" s="1"/>
  <c r="D438" i="3"/>
  <c r="G438" i="3" s="1"/>
  <c r="E440" i="3" l="1"/>
  <c r="I440" i="3"/>
  <c r="H440" i="3" s="1"/>
  <c r="A441" i="3"/>
  <c r="B440" i="3"/>
  <c r="C439" i="3"/>
  <c r="F439" i="3" s="1"/>
  <c r="D439" i="3"/>
  <c r="G439" i="3" s="1"/>
  <c r="C440" i="3" l="1"/>
  <c r="F440" i="3" s="1"/>
  <c r="D440" i="3"/>
  <c r="G440" i="3" s="1"/>
  <c r="B441" i="3"/>
  <c r="E441" i="3"/>
  <c r="I441" i="3"/>
  <c r="H441" i="3" s="1"/>
  <c r="A442" i="3"/>
  <c r="E442" i="3" l="1"/>
  <c r="B442" i="3"/>
  <c r="I442" i="3"/>
  <c r="H442" i="3" s="1"/>
  <c r="A443" i="3"/>
  <c r="D441" i="3"/>
  <c r="G441" i="3" s="1"/>
  <c r="C441" i="3"/>
  <c r="F441" i="3" s="1"/>
  <c r="B443" i="3" l="1"/>
  <c r="E443" i="3"/>
  <c r="I443" i="3"/>
  <c r="H443" i="3" s="1"/>
  <c r="A444" i="3"/>
  <c r="C442" i="3"/>
  <c r="F442" i="3" s="1"/>
  <c r="D442" i="3"/>
  <c r="G442" i="3" s="1"/>
  <c r="I444" i="3" l="1"/>
  <c r="H444" i="3" s="1"/>
  <c r="A445" i="3"/>
  <c r="E444" i="3"/>
  <c r="B444" i="3"/>
  <c r="C443" i="3"/>
  <c r="F443" i="3" s="1"/>
  <c r="D443" i="3"/>
  <c r="G443" i="3" s="1"/>
  <c r="C444" i="3" l="1"/>
  <c r="F444" i="3" s="1"/>
  <c r="D444" i="3"/>
  <c r="G444" i="3" s="1"/>
  <c r="B445" i="3"/>
  <c r="E445" i="3"/>
  <c r="A446" i="3"/>
  <c r="I445" i="3"/>
  <c r="H445" i="3" s="1"/>
  <c r="I446" i="3" l="1"/>
  <c r="H446" i="3" s="1"/>
  <c r="A447" i="3"/>
  <c r="E446" i="3"/>
  <c r="B446" i="3"/>
  <c r="C445" i="3"/>
  <c r="F445" i="3" s="1"/>
  <c r="D445" i="3"/>
  <c r="G445" i="3" s="1"/>
  <c r="C446" i="3" l="1"/>
  <c r="F446" i="3" s="1"/>
  <c r="D446" i="3"/>
  <c r="G446" i="3" s="1"/>
  <c r="B447" i="3"/>
  <c r="E447" i="3"/>
  <c r="A448" i="3"/>
  <c r="I447" i="3"/>
  <c r="H447" i="3" s="1"/>
  <c r="E448" i="3" l="1"/>
  <c r="B448" i="3"/>
  <c r="I448" i="3"/>
  <c r="H448" i="3" s="1"/>
  <c r="A449" i="3"/>
  <c r="D447" i="3"/>
  <c r="G447" i="3" s="1"/>
  <c r="C447" i="3"/>
  <c r="F447" i="3" s="1"/>
  <c r="B449" i="3" l="1"/>
  <c r="E449" i="3"/>
  <c r="A450" i="3"/>
  <c r="I449" i="3"/>
  <c r="H449" i="3" s="1"/>
  <c r="C448" i="3"/>
  <c r="F448" i="3" s="1"/>
  <c r="D448" i="3"/>
  <c r="G448" i="3" s="1"/>
  <c r="E450" i="3" l="1"/>
  <c r="I450" i="3"/>
  <c r="H450" i="3" s="1"/>
  <c r="A451" i="3"/>
  <c r="B450" i="3"/>
  <c r="D449" i="3"/>
  <c r="G449" i="3" s="1"/>
  <c r="C449" i="3"/>
  <c r="F449" i="3" s="1"/>
  <c r="C450" i="3" l="1"/>
  <c r="F450" i="3" s="1"/>
  <c r="D450" i="3"/>
  <c r="G450" i="3" s="1"/>
  <c r="B451" i="3"/>
  <c r="E451" i="3"/>
  <c r="A452" i="3"/>
  <c r="I451" i="3"/>
  <c r="H451" i="3" s="1"/>
  <c r="E452" i="3" l="1"/>
  <c r="B452" i="3"/>
  <c r="I452" i="3"/>
  <c r="H452" i="3" s="1"/>
  <c r="A453" i="3"/>
  <c r="D451" i="3"/>
  <c r="G451" i="3" s="1"/>
  <c r="C451" i="3"/>
  <c r="F451" i="3" s="1"/>
  <c r="B453" i="3" l="1"/>
  <c r="E453" i="3"/>
  <c r="A454" i="3"/>
  <c r="I453" i="3"/>
  <c r="H453" i="3" s="1"/>
  <c r="C452" i="3"/>
  <c r="F452" i="3" s="1"/>
  <c r="D452" i="3"/>
  <c r="G452" i="3" s="1"/>
  <c r="I454" i="3" l="1"/>
  <c r="H454" i="3" s="1"/>
  <c r="A455" i="3"/>
  <c r="E454" i="3"/>
  <c r="B454" i="3"/>
  <c r="C453" i="3"/>
  <c r="F453" i="3" s="1"/>
  <c r="D453" i="3"/>
  <c r="G453" i="3" s="1"/>
  <c r="C454" i="3" l="1"/>
  <c r="F454" i="3" s="1"/>
  <c r="D454" i="3"/>
  <c r="G454" i="3" s="1"/>
  <c r="B455" i="3"/>
  <c r="E455" i="3"/>
  <c r="A456" i="3"/>
  <c r="I455" i="3"/>
  <c r="H455" i="3" s="1"/>
  <c r="E456" i="3" l="1"/>
  <c r="B456" i="3"/>
  <c r="I456" i="3"/>
  <c r="H456" i="3" s="1"/>
  <c r="A457" i="3"/>
  <c r="D455" i="3"/>
  <c r="G455" i="3" s="1"/>
  <c r="C455" i="3"/>
  <c r="F455" i="3" s="1"/>
  <c r="B457" i="3" l="1"/>
  <c r="E457" i="3"/>
  <c r="A458" i="3"/>
  <c r="I457" i="3"/>
  <c r="H457" i="3" s="1"/>
  <c r="C456" i="3"/>
  <c r="F456" i="3" s="1"/>
  <c r="D456" i="3"/>
  <c r="G456" i="3" s="1"/>
  <c r="E458" i="3" l="1"/>
  <c r="B458" i="3"/>
  <c r="I458" i="3"/>
  <c r="H458" i="3" s="1"/>
  <c r="A459" i="3"/>
  <c r="D457" i="3"/>
  <c r="G457" i="3" s="1"/>
  <c r="C457" i="3"/>
  <c r="F457" i="3" s="1"/>
  <c r="B459" i="3" l="1"/>
  <c r="E459" i="3"/>
  <c r="A460" i="3"/>
  <c r="I459" i="3"/>
  <c r="H459" i="3" s="1"/>
  <c r="C458" i="3"/>
  <c r="F458" i="3" s="1"/>
  <c r="D458" i="3"/>
  <c r="G458" i="3" s="1"/>
  <c r="I460" i="3" l="1"/>
  <c r="H460" i="3" s="1"/>
  <c r="A461" i="3"/>
  <c r="E460" i="3"/>
  <c r="B460" i="3"/>
  <c r="C459" i="3"/>
  <c r="F459" i="3" s="1"/>
  <c r="D459" i="3"/>
  <c r="G459" i="3" s="1"/>
  <c r="D460" i="3" l="1"/>
  <c r="G460" i="3" s="1"/>
  <c r="C460" i="3"/>
  <c r="F460" i="3" s="1"/>
  <c r="A462" i="3"/>
  <c r="I461" i="3"/>
  <c r="H461" i="3" s="1"/>
  <c r="B461" i="3"/>
  <c r="E461" i="3"/>
  <c r="C461" i="3" l="1"/>
  <c r="F461" i="3" s="1"/>
  <c r="D461" i="3"/>
  <c r="G461" i="3" s="1"/>
  <c r="I462" i="3"/>
  <c r="H462" i="3" s="1"/>
  <c r="A463" i="3"/>
  <c r="E462" i="3"/>
  <c r="B462" i="3"/>
  <c r="C462" i="3" l="1"/>
  <c r="F462" i="3" s="1"/>
  <c r="D462" i="3"/>
  <c r="G462" i="3" s="1"/>
  <c r="B463" i="3"/>
  <c r="E463" i="3"/>
  <c r="A464" i="3"/>
  <c r="I463" i="3"/>
  <c r="H463" i="3" s="1"/>
  <c r="I464" i="3" l="1"/>
  <c r="H464" i="3" s="1"/>
  <c r="A465" i="3"/>
  <c r="E464" i="3"/>
  <c r="B464" i="3"/>
  <c r="C463" i="3"/>
  <c r="F463" i="3" s="1"/>
  <c r="D463" i="3"/>
  <c r="G463" i="3" s="1"/>
  <c r="C464" i="3" l="1"/>
  <c r="F464" i="3" s="1"/>
  <c r="D464" i="3"/>
  <c r="G464" i="3" s="1"/>
  <c r="B465" i="3"/>
  <c r="E465" i="3"/>
  <c r="A466" i="3"/>
  <c r="I465" i="3"/>
  <c r="H465" i="3" s="1"/>
  <c r="E466" i="3" l="1"/>
  <c r="B466" i="3"/>
  <c r="I466" i="3"/>
  <c r="H466" i="3" s="1"/>
  <c r="A467" i="3"/>
  <c r="D465" i="3"/>
  <c r="G465" i="3" s="1"/>
  <c r="C465" i="3"/>
  <c r="F465" i="3" s="1"/>
  <c r="B467" i="3" l="1"/>
  <c r="E467" i="3"/>
  <c r="A468" i="3"/>
  <c r="I467" i="3"/>
  <c r="H467" i="3" s="1"/>
  <c r="C466" i="3"/>
  <c r="F466" i="3" s="1"/>
  <c r="D466" i="3"/>
  <c r="G466" i="3" s="1"/>
  <c r="E468" i="3" l="1"/>
  <c r="B468" i="3"/>
  <c r="I468" i="3"/>
  <c r="H468" i="3" s="1"/>
  <c r="A469" i="3"/>
  <c r="D467" i="3"/>
  <c r="G467" i="3" s="1"/>
  <c r="C467" i="3"/>
  <c r="F467" i="3" s="1"/>
  <c r="B469" i="3" l="1"/>
  <c r="E469" i="3"/>
  <c r="A470" i="3"/>
  <c r="I469" i="3"/>
  <c r="H469" i="3" s="1"/>
  <c r="C468" i="3"/>
  <c r="F468" i="3" s="1"/>
  <c r="D468" i="3"/>
  <c r="G468" i="3" s="1"/>
  <c r="E470" i="3" l="1"/>
  <c r="B470" i="3"/>
  <c r="I470" i="3"/>
  <c r="H470" i="3" s="1"/>
  <c r="A471" i="3"/>
  <c r="D469" i="3"/>
  <c r="G469" i="3" s="1"/>
  <c r="C469" i="3"/>
  <c r="F469" i="3" s="1"/>
  <c r="B471" i="3" l="1"/>
  <c r="E471" i="3"/>
  <c r="A472" i="3"/>
  <c r="I471" i="3"/>
  <c r="H471" i="3" s="1"/>
  <c r="C470" i="3"/>
  <c r="F470" i="3" s="1"/>
  <c r="D470" i="3"/>
  <c r="G470" i="3" s="1"/>
  <c r="B472" i="3" l="1"/>
  <c r="I472" i="3"/>
  <c r="H472" i="3" s="1"/>
  <c r="A473" i="3"/>
  <c r="E472" i="3"/>
  <c r="C471" i="3"/>
  <c r="F471" i="3" s="1"/>
  <c r="D471" i="3"/>
  <c r="G471" i="3" s="1"/>
  <c r="B473" i="3" l="1"/>
  <c r="E473" i="3"/>
  <c r="A474" i="3"/>
  <c r="I473" i="3"/>
  <c r="H473" i="3" s="1"/>
  <c r="C472" i="3"/>
  <c r="F472" i="3" s="1"/>
  <c r="D472" i="3"/>
  <c r="G472" i="3" s="1"/>
  <c r="E474" i="3" l="1"/>
  <c r="B474" i="3"/>
  <c r="I474" i="3"/>
  <c r="H474" i="3" s="1"/>
  <c r="A475" i="3"/>
  <c r="D473" i="3"/>
  <c r="G473" i="3" s="1"/>
  <c r="C473" i="3"/>
  <c r="F473" i="3" s="1"/>
  <c r="B475" i="3" l="1"/>
  <c r="E475" i="3"/>
  <c r="A476" i="3"/>
  <c r="I475" i="3"/>
  <c r="H475" i="3" s="1"/>
  <c r="C474" i="3"/>
  <c r="F474" i="3" s="1"/>
  <c r="D474" i="3"/>
  <c r="G474" i="3" s="1"/>
  <c r="E476" i="3" l="1"/>
  <c r="B476" i="3"/>
  <c r="I476" i="3"/>
  <c r="H476" i="3" s="1"/>
  <c r="A477" i="3"/>
  <c r="D475" i="3"/>
  <c r="G475" i="3" s="1"/>
  <c r="C475" i="3"/>
  <c r="F475" i="3" s="1"/>
  <c r="B477" i="3" l="1"/>
  <c r="E477" i="3"/>
  <c r="I477" i="3"/>
  <c r="H477" i="3" s="1"/>
  <c r="A478" i="3"/>
  <c r="C476" i="3"/>
  <c r="F476" i="3" s="1"/>
  <c r="D476" i="3"/>
  <c r="G476" i="3" s="1"/>
  <c r="I478" i="3" l="1"/>
  <c r="H478" i="3" s="1"/>
  <c r="A479" i="3"/>
  <c r="E478" i="3"/>
  <c r="B478" i="3"/>
  <c r="C477" i="3"/>
  <c r="F477" i="3" s="1"/>
  <c r="D477" i="3"/>
  <c r="G477" i="3" s="1"/>
  <c r="C478" i="3" l="1"/>
  <c r="F478" i="3" s="1"/>
  <c r="D478" i="3"/>
  <c r="G478" i="3" s="1"/>
  <c r="B479" i="3"/>
  <c r="E479" i="3"/>
  <c r="A480" i="3"/>
  <c r="I479" i="3"/>
  <c r="H479" i="3" s="1"/>
  <c r="I480" i="3" l="1"/>
  <c r="H480" i="3" s="1"/>
  <c r="A481" i="3"/>
  <c r="E480" i="3"/>
  <c r="B480" i="3"/>
  <c r="C479" i="3"/>
  <c r="F479" i="3" s="1"/>
  <c r="D479" i="3"/>
  <c r="G479" i="3" s="1"/>
  <c r="C480" i="3" l="1"/>
  <c r="F480" i="3" s="1"/>
  <c r="D480" i="3"/>
  <c r="G480" i="3" s="1"/>
  <c r="B481" i="3"/>
  <c r="E481" i="3"/>
  <c r="A482" i="3"/>
  <c r="I481" i="3"/>
  <c r="H481" i="3" s="1"/>
  <c r="E482" i="3" l="1"/>
  <c r="B482" i="3"/>
  <c r="I482" i="3"/>
  <c r="H482" i="3" s="1"/>
  <c r="A483" i="3"/>
  <c r="D481" i="3"/>
  <c r="G481" i="3" s="1"/>
  <c r="C481" i="3"/>
  <c r="F481" i="3" s="1"/>
  <c r="B483" i="3" l="1"/>
  <c r="E483" i="3"/>
  <c r="A484" i="3"/>
  <c r="I483" i="3"/>
  <c r="H483" i="3" s="1"/>
  <c r="C482" i="3"/>
  <c r="F482" i="3" s="1"/>
  <c r="D482" i="3"/>
  <c r="G482" i="3" s="1"/>
  <c r="E484" i="3" l="1"/>
  <c r="I484" i="3"/>
  <c r="H484" i="3" s="1"/>
  <c r="A485" i="3"/>
  <c r="B484" i="3"/>
  <c r="C483" i="3"/>
  <c r="F483" i="3" s="1"/>
  <c r="D483" i="3"/>
  <c r="G483" i="3" s="1"/>
  <c r="C484" i="3" l="1"/>
  <c r="F484" i="3" s="1"/>
  <c r="D484" i="3"/>
  <c r="G484" i="3" s="1"/>
  <c r="B485" i="3"/>
  <c r="E485" i="3"/>
  <c r="A486" i="3"/>
  <c r="I485" i="3"/>
  <c r="H485" i="3" s="1"/>
  <c r="E486" i="3" l="1"/>
  <c r="B486" i="3"/>
  <c r="I486" i="3"/>
  <c r="H486" i="3" s="1"/>
  <c r="A487" i="3"/>
  <c r="D485" i="3"/>
  <c r="G485" i="3" s="1"/>
  <c r="C485" i="3"/>
  <c r="F485" i="3" s="1"/>
  <c r="B487" i="3" l="1"/>
  <c r="E487" i="3"/>
  <c r="A488" i="3"/>
  <c r="I487" i="3"/>
  <c r="H487" i="3" s="1"/>
  <c r="C486" i="3"/>
  <c r="F486" i="3" s="1"/>
  <c r="D486" i="3"/>
  <c r="G486" i="3" s="1"/>
  <c r="I488" i="3" l="1"/>
  <c r="H488" i="3" s="1"/>
  <c r="A489" i="3"/>
  <c r="E488" i="3"/>
  <c r="B488" i="3"/>
  <c r="C487" i="3"/>
  <c r="F487" i="3" s="1"/>
  <c r="D487" i="3"/>
  <c r="G487" i="3" s="1"/>
  <c r="C488" i="3" l="1"/>
  <c r="F488" i="3" s="1"/>
  <c r="D488" i="3"/>
  <c r="G488" i="3" s="1"/>
  <c r="B489" i="3"/>
  <c r="E489" i="3"/>
  <c r="A490" i="3"/>
  <c r="I489" i="3"/>
  <c r="H489" i="3" s="1"/>
  <c r="E490" i="3" l="1"/>
  <c r="I490" i="3"/>
  <c r="H490" i="3" s="1"/>
  <c r="A491" i="3"/>
  <c r="B490" i="3"/>
  <c r="D489" i="3"/>
  <c r="G489" i="3" s="1"/>
  <c r="C489" i="3"/>
  <c r="F489" i="3" s="1"/>
  <c r="C490" i="3" l="1"/>
  <c r="F490" i="3" s="1"/>
  <c r="D490" i="3"/>
  <c r="G490" i="3" s="1"/>
  <c r="B491" i="3"/>
  <c r="E491" i="3"/>
  <c r="A492" i="3"/>
  <c r="I491" i="3"/>
  <c r="H491" i="3" s="1"/>
  <c r="E492" i="3" l="1"/>
  <c r="B492" i="3"/>
  <c r="I492" i="3"/>
  <c r="H492" i="3" s="1"/>
  <c r="A493" i="3"/>
  <c r="D491" i="3"/>
  <c r="G491" i="3" s="1"/>
  <c r="C491" i="3"/>
  <c r="F491" i="3" s="1"/>
  <c r="B493" i="3" l="1"/>
  <c r="E493" i="3"/>
  <c r="I493" i="3"/>
  <c r="H493" i="3" s="1"/>
  <c r="A494" i="3"/>
  <c r="C492" i="3"/>
  <c r="F492" i="3" s="1"/>
  <c r="D492" i="3"/>
  <c r="G492" i="3" s="1"/>
  <c r="E494" i="3" l="1"/>
  <c r="B494" i="3"/>
  <c r="I494" i="3"/>
  <c r="H494" i="3" s="1"/>
  <c r="A495" i="3"/>
  <c r="D493" i="3"/>
  <c r="G493" i="3" s="1"/>
  <c r="C493" i="3"/>
  <c r="F493" i="3" s="1"/>
  <c r="A496" i="3" l="1"/>
  <c r="I495" i="3"/>
  <c r="H495" i="3" s="1"/>
  <c r="B495" i="3"/>
  <c r="E495" i="3"/>
  <c r="D494" i="3"/>
  <c r="G494" i="3" s="1"/>
  <c r="C494" i="3"/>
  <c r="F494" i="3" s="1"/>
  <c r="C495" i="3" l="1"/>
  <c r="F495" i="3" s="1"/>
  <c r="D495" i="3"/>
  <c r="G495" i="3" s="1"/>
  <c r="E496" i="3"/>
  <c r="B496" i="3"/>
  <c r="I496" i="3"/>
  <c r="H496" i="3" s="1"/>
  <c r="A497" i="3"/>
  <c r="B497" i="3" l="1"/>
  <c r="E497" i="3"/>
  <c r="A498" i="3"/>
  <c r="I497" i="3"/>
  <c r="H497" i="3" s="1"/>
  <c r="C496" i="3"/>
  <c r="F496" i="3" s="1"/>
  <c r="D496" i="3"/>
  <c r="G496" i="3" s="1"/>
  <c r="I498" i="3" l="1"/>
  <c r="H498" i="3" s="1"/>
  <c r="A499" i="3"/>
  <c r="E498" i="3"/>
  <c r="B498" i="3"/>
  <c r="C497" i="3"/>
  <c r="F497" i="3" s="1"/>
  <c r="D497" i="3"/>
  <c r="G497" i="3" s="1"/>
  <c r="C498" i="3" l="1"/>
  <c r="F498" i="3" s="1"/>
  <c r="D498" i="3"/>
  <c r="G498" i="3" s="1"/>
  <c r="B499" i="3"/>
  <c r="E499" i="3"/>
  <c r="A500" i="3"/>
  <c r="I499" i="3"/>
  <c r="H499" i="3" s="1"/>
  <c r="I500" i="3" l="1"/>
  <c r="H500" i="3" s="1"/>
  <c r="A501" i="3"/>
  <c r="E500" i="3"/>
  <c r="B500" i="3"/>
  <c r="C499" i="3"/>
  <c r="F499" i="3" s="1"/>
  <c r="D499" i="3"/>
  <c r="G499" i="3" s="1"/>
  <c r="C500" i="3" l="1"/>
  <c r="F500" i="3" s="1"/>
  <c r="D500" i="3"/>
  <c r="G500" i="3" s="1"/>
  <c r="B501" i="3"/>
  <c r="E501" i="3"/>
  <c r="A502" i="3"/>
  <c r="I501" i="3"/>
  <c r="H501" i="3" s="1"/>
  <c r="I502" i="3" l="1"/>
  <c r="H502" i="3" s="1"/>
  <c r="A503" i="3"/>
  <c r="E502" i="3"/>
  <c r="B502" i="3"/>
  <c r="C501" i="3"/>
  <c r="F501" i="3" s="1"/>
  <c r="D501" i="3"/>
  <c r="G501" i="3" s="1"/>
  <c r="C502" i="3" l="1"/>
  <c r="F502" i="3" s="1"/>
  <c r="D502" i="3"/>
  <c r="G502" i="3" s="1"/>
  <c r="B503" i="3"/>
  <c r="E503" i="3"/>
  <c r="A504" i="3"/>
  <c r="I503" i="3"/>
  <c r="H503" i="3" s="1"/>
  <c r="I504" i="3" l="1"/>
  <c r="H504" i="3" s="1"/>
  <c r="A505" i="3"/>
  <c r="E504" i="3"/>
  <c r="B504" i="3"/>
  <c r="C503" i="3"/>
  <c r="F503" i="3" s="1"/>
  <c r="D503" i="3"/>
  <c r="G503" i="3" s="1"/>
  <c r="C504" i="3" l="1"/>
  <c r="F504" i="3" s="1"/>
  <c r="D504" i="3"/>
  <c r="G504" i="3" s="1"/>
  <c r="B505" i="3"/>
  <c r="E505" i="3"/>
  <c r="A506" i="3"/>
  <c r="I505" i="3"/>
  <c r="H505" i="3" s="1"/>
  <c r="I506" i="3" l="1"/>
  <c r="H506" i="3" s="1"/>
  <c r="A507" i="3"/>
  <c r="E506" i="3"/>
  <c r="B506" i="3"/>
  <c r="C505" i="3"/>
  <c r="F505" i="3" s="1"/>
  <c r="D505" i="3"/>
  <c r="G505" i="3" s="1"/>
  <c r="C506" i="3" l="1"/>
  <c r="F506" i="3" s="1"/>
  <c r="D506" i="3"/>
  <c r="G506" i="3" s="1"/>
  <c r="B507" i="3"/>
  <c r="E507" i="3"/>
  <c r="A508" i="3"/>
  <c r="I507" i="3"/>
  <c r="H507" i="3" s="1"/>
  <c r="I508" i="3" l="1"/>
  <c r="H508" i="3" s="1"/>
  <c r="A509" i="3"/>
  <c r="E508" i="3"/>
  <c r="B508" i="3"/>
  <c r="C507" i="3"/>
  <c r="F507" i="3" s="1"/>
  <c r="D507" i="3"/>
  <c r="G507" i="3" s="1"/>
  <c r="C508" i="3" l="1"/>
  <c r="F508" i="3" s="1"/>
  <c r="D508" i="3"/>
  <c r="G508" i="3" s="1"/>
  <c r="B509" i="3"/>
  <c r="E509" i="3"/>
  <c r="A510" i="3"/>
  <c r="I509" i="3"/>
  <c r="H509" i="3" s="1"/>
  <c r="I510" i="3" l="1"/>
  <c r="H510" i="3" s="1"/>
  <c r="A511" i="3"/>
  <c r="E510" i="3"/>
  <c r="B510" i="3"/>
  <c r="C509" i="3"/>
  <c r="F509" i="3" s="1"/>
  <c r="D509" i="3"/>
  <c r="G509" i="3" s="1"/>
  <c r="B511" i="3" l="1"/>
  <c r="E511" i="3"/>
  <c r="A512" i="3"/>
  <c r="I511" i="3"/>
  <c r="H511" i="3" s="1"/>
  <c r="C510" i="3"/>
  <c r="F510" i="3" s="1"/>
  <c r="D510" i="3"/>
  <c r="G510" i="3" s="1"/>
  <c r="E512" i="3" l="1"/>
  <c r="B512" i="3"/>
  <c r="I512" i="3"/>
  <c r="H512" i="3" s="1"/>
  <c r="A513" i="3"/>
  <c r="D511" i="3"/>
  <c r="G511" i="3" s="1"/>
  <c r="C511" i="3"/>
  <c r="F511" i="3" s="1"/>
  <c r="B513" i="3" l="1"/>
  <c r="E513" i="3"/>
  <c r="A514" i="3"/>
  <c r="I513" i="3"/>
  <c r="H513" i="3" s="1"/>
  <c r="C512" i="3"/>
  <c r="F512" i="3" s="1"/>
  <c r="D512" i="3"/>
  <c r="G512" i="3" s="1"/>
  <c r="E514" i="3" l="1"/>
  <c r="B514" i="3"/>
  <c r="I514" i="3"/>
  <c r="H514" i="3" s="1"/>
  <c r="A515" i="3"/>
  <c r="D513" i="3"/>
  <c r="G513" i="3" s="1"/>
  <c r="C513" i="3"/>
  <c r="F513" i="3" s="1"/>
  <c r="B515" i="3" l="1"/>
  <c r="E515" i="3"/>
  <c r="A516" i="3"/>
  <c r="I515" i="3"/>
  <c r="H515" i="3" s="1"/>
  <c r="C514" i="3"/>
  <c r="F514" i="3" s="1"/>
  <c r="D514" i="3"/>
  <c r="G514" i="3" s="1"/>
  <c r="E516" i="3" l="1"/>
  <c r="B516" i="3"/>
  <c r="I516" i="3"/>
  <c r="H516" i="3" s="1"/>
  <c r="A517" i="3"/>
  <c r="C515" i="3"/>
  <c r="F515" i="3" s="1"/>
  <c r="D515" i="3"/>
  <c r="G515" i="3" s="1"/>
  <c r="B517" i="3" l="1"/>
  <c r="E517" i="3"/>
  <c r="A518" i="3"/>
  <c r="I517" i="3"/>
  <c r="H517" i="3" s="1"/>
  <c r="C516" i="3"/>
  <c r="F516" i="3" s="1"/>
  <c r="D516" i="3"/>
  <c r="G516" i="3" s="1"/>
  <c r="B518" i="3" l="1"/>
  <c r="I518" i="3"/>
  <c r="H518" i="3" s="1"/>
  <c r="A519" i="3"/>
  <c r="E518" i="3"/>
  <c r="C517" i="3"/>
  <c r="F517" i="3" s="1"/>
  <c r="D517" i="3"/>
  <c r="G517" i="3" s="1"/>
  <c r="B519" i="3" l="1"/>
  <c r="E519" i="3"/>
  <c r="A520" i="3"/>
  <c r="I519" i="3"/>
  <c r="H519" i="3" s="1"/>
  <c r="C518" i="3"/>
  <c r="F518" i="3" s="1"/>
  <c r="D518" i="3"/>
  <c r="G518" i="3" s="1"/>
  <c r="E520" i="3" l="1"/>
  <c r="B520" i="3"/>
  <c r="I520" i="3"/>
  <c r="H520" i="3" s="1"/>
  <c r="A521" i="3"/>
  <c r="D519" i="3"/>
  <c r="G519" i="3" s="1"/>
  <c r="C519" i="3"/>
  <c r="F519" i="3" s="1"/>
  <c r="B521" i="3" l="1"/>
  <c r="E521" i="3"/>
  <c r="A522" i="3"/>
  <c r="I521" i="3"/>
  <c r="H521" i="3" s="1"/>
  <c r="C520" i="3"/>
  <c r="F520" i="3" s="1"/>
  <c r="D520" i="3"/>
  <c r="G520" i="3" s="1"/>
  <c r="E522" i="3" l="1"/>
  <c r="I522" i="3"/>
  <c r="H522" i="3" s="1"/>
  <c r="A523" i="3"/>
  <c r="B522" i="3"/>
  <c r="D521" i="3"/>
  <c r="G521" i="3" s="1"/>
  <c r="C521" i="3"/>
  <c r="F521" i="3" s="1"/>
  <c r="C522" i="3" l="1"/>
  <c r="F522" i="3" s="1"/>
  <c r="D522" i="3"/>
  <c r="G522" i="3" s="1"/>
  <c r="B523" i="3"/>
  <c r="E523" i="3"/>
  <c r="A524" i="3"/>
  <c r="I523" i="3"/>
  <c r="H523" i="3" s="1"/>
  <c r="E524" i="3" l="1"/>
  <c r="B524" i="3"/>
  <c r="I524" i="3"/>
  <c r="H524" i="3" s="1"/>
  <c r="A525" i="3"/>
  <c r="D523" i="3"/>
  <c r="G523" i="3" s="1"/>
  <c r="C523" i="3"/>
  <c r="F523" i="3" s="1"/>
  <c r="B525" i="3" l="1"/>
  <c r="E525" i="3"/>
  <c r="A526" i="3"/>
  <c r="I525" i="3"/>
  <c r="H525" i="3" s="1"/>
  <c r="C524" i="3"/>
  <c r="F524" i="3" s="1"/>
  <c r="D524" i="3"/>
  <c r="G524" i="3" s="1"/>
  <c r="E526" i="3" l="1"/>
  <c r="B526" i="3"/>
  <c r="I526" i="3"/>
  <c r="H526" i="3" s="1"/>
  <c r="A527" i="3"/>
  <c r="D525" i="3"/>
  <c r="G525" i="3" s="1"/>
  <c r="C525" i="3"/>
  <c r="F525" i="3" s="1"/>
  <c r="B527" i="3" l="1"/>
  <c r="E527" i="3"/>
  <c r="A528" i="3"/>
  <c r="I527" i="3"/>
  <c r="H527" i="3" s="1"/>
  <c r="C526" i="3"/>
  <c r="F526" i="3" s="1"/>
  <c r="D526" i="3"/>
  <c r="G526" i="3" s="1"/>
  <c r="E528" i="3" l="1"/>
  <c r="B528" i="3"/>
  <c r="I528" i="3"/>
  <c r="H528" i="3" s="1"/>
  <c r="A529" i="3"/>
  <c r="D527" i="3"/>
  <c r="G527" i="3" s="1"/>
  <c r="C527" i="3"/>
  <c r="F527" i="3" s="1"/>
  <c r="B529" i="3" l="1"/>
  <c r="E529" i="3"/>
  <c r="A530" i="3"/>
  <c r="I529" i="3"/>
  <c r="H529" i="3" s="1"/>
  <c r="C528" i="3"/>
  <c r="F528" i="3" s="1"/>
  <c r="D528" i="3"/>
  <c r="G528" i="3" s="1"/>
  <c r="E530" i="3" l="1"/>
  <c r="B530" i="3"/>
  <c r="I530" i="3"/>
  <c r="H530" i="3" s="1"/>
  <c r="A531" i="3"/>
  <c r="D529" i="3"/>
  <c r="G529" i="3" s="1"/>
  <c r="C529" i="3"/>
  <c r="F529" i="3" s="1"/>
  <c r="B531" i="3" l="1"/>
  <c r="E531" i="3"/>
  <c r="A532" i="3"/>
  <c r="I531" i="3"/>
  <c r="H531" i="3" s="1"/>
  <c r="C530" i="3"/>
  <c r="F530" i="3" s="1"/>
  <c r="D530" i="3"/>
  <c r="G530" i="3" s="1"/>
  <c r="E532" i="3" l="1"/>
  <c r="B532" i="3"/>
  <c r="I532" i="3"/>
  <c r="H532" i="3" s="1"/>
  <c r="A533" i="3"/>
  <c r="D531" i="3"/>
  <c r="G531" i="3" s="1"/>
  <c r="C531" i="3"/>
  <c r="F531" i="3" s="1"/>
  <c r="B533" i="3" l="1"/>
  <c r="E533" i="3"/>
  <c r="A534" i="3"/>
  <c r="I533" i="3"/>
  <c r="H533" i="3" s="1"/>
  <c r="C532" i="3"/>
  <c r="F532" i="3" s="1"/>
  <c r="D532" i="3"/>
  <c r="G532" i="3" s="1"/>
  <c r="E534" i="3" l="1"/>
  <c r="A535" i="3"/>
  <c r="B534" i="3"/>
  <c r="I534" i="3"/>
  <c r="H534" i="3" s="1"/>
  <c r="D533" i="3"/>
  <c r="G533" i="3" s="1"/>
  <c r="C533" i="3"/>
  <c r="F533" i="3" s="1"/>
  <c r="E535" i="3" l="1"/>
  <c r="B535" i="3"/>
  <c r="I535" i="3"/>
  <c r="H535" i="3" s="1"/>
  <c r="A536" i="3"/>
  <c r="C534" i="3"/>
  <c r="F534" i="3" s="1"/>
  <c r="D534" i="3"/>
  <c r="G534" i="3" s="1"/>
  <c r="B536" i="3" l="1"/>
  <c r="E536" i="3"/>
  <c r="A537" i="3"/>
  <c r="I536" i="3"/>
  <c r="H536" i="3" s="1"/>
  <c r="C535" i="3"/>
  <c r="F535" i="3" s="1"/>
  <c r="D535" i="3"/>
  <c r="G535" i="3" s="1"/>
  <c r="E537" i="3" l="1"/>
  <c r="B537" i="3"/>
  <c r="I537" i="3"/>
  <c r="H537" i="3" s="1"/>
  <c r="A538" i="3"/>
  <c r="D536" i="3"/>
  <c r="G536" i="3" s="1"/>
  <c r="C536" i="3"/>
  <c r="F536" i="3" s="1"/>
  <c r="B538" i="3" l="1"/>
  <c r="E538" i="3"/>
  <c r="A539" i="3"/>
  <c r="I538" i="3"/>
  <c r="H538" i="3" s="1"/>
  <c r="C537" i="3"/>
  <c r="F537" i="3" s="1"/>
  <c r="D537" i="3"/>
  <c r="G537" i="3" s="1"/>
  <c r="E539" i="3" l="1"/>
  <c r="B539" i="3"/>
  <c r="I539" i="3"/>
  <c r="H539" i="3" s="1"/>
  <c r="A540" i="3"/>
  <c r="D538" i="3"/>
  <c r="G538" i="3" s="1"/>
  <c r="C538" i="3"/>
  <c r="F538" i="3" s="1"/>
  <c r="B540" i="3" l="1"/>
  <c r="E540" i="3"/>
  <c r="A541" i="3"/>
  <c r="I540" i="3"/>
  <c r="H540" i="3" s="1"/>
  <c r="C539" i="3"/>
  <c r="F539" i="3" s="1"/>
  <c r="D539" i="3"/>
  <c r="G539" i="3" s="1"/>
  <c r="E541" i="3" l="1"/>
  <c r="B541" i="3"/>
  <c r="I541" i="3"/>
  <c r="H541" i="3" s="1"/>
  <c r="A542" i="3"/>
  <c r="D540" i="3"/>
  <c r="G540" i="3" s="1"/>
  <c r="C540" i="3"/>
  <c r="F540" i="3" s="1"/>
  <c r="B542" i="3" l="1"/>
  <c r="E542" i="3"/>
  <c r="A543" i="3"/>
  <c r="I542" i="3"/>
  <c r="H542" i="3" s="1"/>
  <c r="C541" i="3"/>
  <c r="F541" i="3" s="1"/>
  <c r="D541" i="3"/>
  <c r="G541" i="3" s="1"/>
  <c r="E543" i="3" l="1"/>
  <c r="B543" i="3"/>
  <c r="I543" i="3"/>
  <c r="H543" i="3" s="1"/>
  <c r="A544" i="3"/>
  <c r="D542" i="3"/>
  <c r="G542" i="3" s="1"/>
  <c r="C542" i="3"/>
  <c r="F542" i="3" s="1"/>
  <c r="B544" i="3" l="1"/>
  <c r="E544" i="3"/>
  <c r="A545" i="3"/>
  <c r="I544" i="3"/>
  <c r="H544" i="3" s="1"/>
  <c r="C543" i="3"/>
  <c r="F543" i="3" s="1"/>
  <c r="D543" i="3"/>
  <c r="G543" i="3" s="1"/>
  <c r="E545" i="3" l="1"/>
  <c r="B545" i="3"/>
  <c r="I545" i="3"/>
  <c r="H545" i="3" s="1"/>
  <c r="A546" i="3"/>
  <c r="D544" i="3"/>
  <c r="G544" i="3" s="1"/>
  <c r="C544" i="3"/>
  <c r="F544" i="3" s="1"/>
  <c r="B546" i="3" l="1"/>
  <c r="E546" i="3"/>
  <c r="A547" i="3"/>
  <c r="I546" i="3"/>
  <c r="H546" i="3" s="1"/>
  <c r="C545" i="3"/>
  <c r="F545" i="3" s="1"/>
  <c r="D545" i="3"/>
  <c r="G545" i="3" s="1"/>
  <c r="E547" i="3" l="1"/>
  <c r="B547" i="3"/>
  <c r="I547" i="3"/>
  <c r="H547" i="3" s="1"/>
  <c r="A548" i="3"/>
  <c r="D546" i="3"/>
  <c r="G546" i="3" s="1"/>
  <c r="C546" i="3"/>
  <c r="F546" i="3" s="1"/>
  <c r="B548" i="3" l="1"/>
  <c r="E548" i="3"/>
  <c r="A549" i="3"/>
  <c r="I548" i="3"/>
  <c r="H548" i="3" s="1"/>
  <c r="C547" i="3"/>
  <c r="F547" i="3" s="1"/>
  <c r="D547" i="3"/>
  <c r="G547" i="3" s="1"/>
  <c r="E549" i="3" l="1"/>
  <c r="B549" i="3"/>
  <c r="I549" i="3"/>
  <c r="H549" i="3" s="1"/>
  <c r="A550" i="3"/>
  <c r="D548" i="3"/>
  <c r="G548" i="3" s="1"/>
  <c r="C548" i="3"/>
  <c r="F548" i="3" s="1"/>
  <c r="B550" i="3" l="1"/>
  <c r="I550" i="3"/>
  <c r="H550" i="3" s="1"/>
  <c r="E550" i="3"/>
  <c r="A551" i="3"/>
  <c r="C549" i="3"/>
  <c r="F549" i="3" s="1"/>
  <c r="D549" i="3"/>
  <c r="G549" i="3" s="1"/>
  <c r="B551" i="3" l="1"/>
  <c r="E551" i="3"/>
  <c r="A552" i="3"/>
  <c r="I551" i="3"/>
  <c r="H551" i="3" s="1"/>
  <c r="C550" i="3"/>
  <c r="F550" i="3" s="1"/>
  <c r="D550" i="3"/>
  <c r="G550" i="3" s="1"/>
  <c r="E552" i="3" l="1"/>
  <c r="B552" i="3"/>
  <c r="I552" i="3"/>
  <c r="H552" i="3" s="1"/>
  <c r="A553" i="3"/>
  <c r="D551" i="3"/>
  <c r="G551" i="3" s="1"/>
  <c r="C551" i="3"/>
  <c r="F551" i="3" s="1"/>
  <c r="B553" i="3" l="1"/>
  <c r="E553" i="3"/>
  <c r="A554" i="3"/>
  <c r="I553" i="3"/>
  <c r="H553" i="3" s="1"/>
  <c r="C552" i="3"/>
  <c r="F552" i="3" s="1"/>
  <c r="D552" i="3"/>
  <c r="G552" i="3" s="1"/>
  <c r="E554" i="3" l="1"/>
  <c r="B554" i="3"/>
  <c r="I554" i="3"/>
  <c r="H554" i="3" s="1"/>
  <c r="A555" i="3"/>
  <c r="D553" i="3"/>
  <c r="G553" i="3" s="1"/>
  <c r="C553" i="3"/>
  <c r="F553" i="3" s="1"/>
  <c r="B555" i="3" l="1"/>
  <c r="E555" i="3"/>
  <c r="A556" i="3"/>
  <c r="I555" i="3"/>
  <c r="H555" i="3" s="1"/>
  <c r="C554" i="3"/>
  <c r="F554" i="3" s="1"/>
  <c r="D554" i="3"/>
  <c r="G554" i="3" s="1"/>
  <c r="E556" i="3" l="1"/>
  <c r="B556" i="3"/>
  <c r="I556" i="3"/>
  <c r="H556" i="3" s="1"/>
  <c r="A557" i="3"/>
  <c r="D555" i="3"/>
  <c r="G555" i="3" s="1"/>
  <c r="C555" i="3"/>
  <c r="F555" i="3" s="1"/>
  <c r="B557" i="3" l="1"/>
  <c r="E557" i="3"/>
  <c r="A558" i="3"/>
  <c r="I557" i="3"/>
  <c r="H557" i="3" s="1"/>
  <c r="C556" i="3"/>
  <c r="F556" i="3" s="1"/>
  <c r="D556" i="3"/>
  <c r="G556" i="3" s="1"/>
  <c r="E558" i="3" l="1"/>
  <c r="B558" i="3"/>
  <c r="I558" i="3"/>
  <c r="H558" i="3" s="1"/>
  <c r="A559" i="3"/>
  <c r="D557" i="3"/>
  <c r="G557" i="3" s="1"/>
  <c r="C557" i="3"/>
  <c r="F557" i="3" s="1"/>
  <c r="B559" i="3" l="1"/>
  <c r="E559" i="3"/>
  <c r="A560" i="3"/>
  <c r="I559" i="3"/>
  <c r="H559" i="3" s="1"/>
  <c r="C558" i="3"/>
  <c r="F558" i="3" s="1"/>
  <c r="D558" i="3"/>
  <c r="G558" i="3" s="1"/>
  <c r="E560" i="3" l="1"/>
  <c r="B560" i="3"/>
  <c r="I560" i="3"/>
  <c r="H560" i="3" s="1"/>
  <c r="A561" i="3"/>
  <c r="D559" i="3"/>
  <c r="G559" i="3" s="1"/>
  <c r="C559" i="3"/>
  <c r="F559" i="3" s="1"/>
  <c r="B561" i="3" l="1"/>
  <c r="E561" i="3"/>
  <c r="A562" i="3"/>
  <c r="I561" i="3"/>
  <c r="H561" i="3" s="1"/>
  <c r="C560" i="3"/>
  <c r="F560" i="3" s="1"/>
  <c r="D560" i="3"/>
  <c r="G560" i="3" s="1"/>
  <c r="E562" i="3" l="1"/>
  <c r="B562" i="3"/>
  <c r="I562" i="3"/>
  <c r="H562" i="3" s="1"/>
  <c r="A563" i="3"/>
  <c r="D561" i="3"/>
  <c r="G561" i="3" s="1"/>
  <c r="C561" i="3"/>
  <c r="F561" i="3" s="1"/>
  <c r="B563" i="3" l="1"/>
  <c r="E563" i="3"/>
  <c r="A564" i="3"/>
  <c r="I563" i="3"/>
  <c r="H563" i="3" s="1"/>
  <c r="C562" i="3"/>
  <c r="F562" i="3" s="1"/>
  <c r="D562" i="3"/>
  <c r="G562" i="3" s="1"/>
  <c r="E564" i="3" l="1"/>
  <c r="B564" i="3"/>
  <c r="I564" i="3"/>
  <c r="H564" i="3" s="1"/>
  <c r="A565" i="3"/>
  <c r="D563" i="3"/>
  <c r="G563" i="3" s="1"/>
  <c r="C563" i="3"/>
  <c r="F563" i="3" s="1"/>
  <c r="B565" i="3" l="1"/>
  <c r="E565" i="3"/>
  <c r="A566" i="3"/>
  <c r="I565" i="3"/>
  <c r="H565" i="3" s="1"/>
  <c r="C564" i="3"/>
  <c r="F564" i="3" s="1"/>
  <c r="D564" i="3"/>
  <c r="G564" i="3" s="1"/>
  <c r="E566" i="3" l="1"/>
  <c r="B566" i="3"/>
  <c r="I566" i="3"/>
  <c r="H566" i="3" s="1"/>
  <c r="A567" i="3"/>
  <c r="D565" i="3"/>
  <c r="G565" i="3" s="1"/>
  <c r="C565" i="3"/>
  <c r="F565" i="3" s="1"/>
  <c r="B567" i="3" l="1"/>
  <c r="E567" i="3"/>
  <c r="A568" i="3"/>
  <c r="I567" i="3"/>
  <c r="H567" i="3" s="1"/>
  <c r="C566" i="3"/>
  <c r="F566" i="3" s="1"/>
  <c r="D566" i="3"/>
  <c r="G566" i="3" s="1"/>
  <c r="E568" i="3" l="1"/>
  <c r="B568" i="3"/>
  <c r="I568" i="3"/>
  <c r="H568" i="3" s="1"/>
  <c r="A569" i="3"/>
  <c r="D567" i="3"/>
  <c r="G567" i="3" s="1"/>
  <c r="C567" i="3"/>
  <c r="F567" i="3" s="1"/>
  <c r="B569" i="3" l="1"/>
  <c r="E569" i="3"/>
  <c r="A570" i="3"/>
  <c r="I569" i="3"/>
  <c r="H569" i="3" s="1"/>
  <c r="C568" i="3"/>
  <c r="F568" i="3" s="1"/>
  <c r="D568" i="3"/>
  <c r="G568" i="3" s="1"/>
  <c r="E570" i="3" l="1"/>
  <c r="B570" i="3"/>
  <c r="I570" i="3"/>
  <c r="H570" i="3" s="1"/>
  <c r="A571" i="3"/>
  <c r="D569" i="3"/>
  <c r="G569" i="3" s="1"/>
  <c r="C569" i="3"/>
  <c r="F569" i="3" s="1"/>
  <c r="B571" i="3" l="1"/>
  <c r="E571" i="3"/>
  <c r="A572" i="3"/>
  <c r="I571" i="3"/>
  <c r="H571" i="3" s="1"/>
  <c r="C570" i="3"/>
  <c r="F570" i="3" s="1"/>
  <c r="D570" i="3"/>
  <c r="G570" i="3" s="1"/>
  <c r="E572" i="3" l="1"/>
  <c r="B572" i="3"/>
  <c r="I572" i="3"/>
  <c r="H572" i="3" s="1"/>
  <c r="A573" i="3"/>
  <c r="D571" i="3"/>
  <c r="G571" i="3" s="1"/>
  <c r="C571" i="3"/>
  <c r="F571" i="3" s="1"/>
  <c r="B573" i="3" l="1"/>
  <c r="E573" i="3"/>
  <c r="A574" i="3"/>
  <c r="I573" i="3"/>
  <c r="H573" i="3" s="1"/>
  <c r="C572" i="3"/>
  <c r="F572" i="3" s="1"/>
  <c r="D572" i="3"/>
  <c r="G572" i="3" s="1"/>
  <c r="E574" i="3" l="1"/>
  <c r="B574" i="3"/>
  <c r="I574" i="3"/>
  <c r="H574" i="3" s="1"/>
  <c r="A575" i="3"/>
  <c r="D573" i="3"/>
  <c r="G573" i="3" s="1"/>
  <c r="C573" i="3"/>
  <c r="F573" i="3" s="1"/>
  <c r="B575" i="3" l="1"/>
  <c r="E575" i="3"/>
  <c r="A576" i="3"/>
  <c r="I575" i="3"/>
  <c r="H575" i="3" s="1"/>
  <c r="C574" i="3"/>
  <c r="F574" i="3" s="1"/>
  <c r="D574" i="3"/>
  <c r="G574" i="3" s="1"/>
  <c r="E576" i="3" l="1"/>
  <c r="B576" i="3"/>
  <c r="I576" i="3"/>
  <c r="H576" i="3" s="1"/>
  <c r="A577" i="3"/>
  <c r="D575" i="3"/>
  <c r="G575" i="3" s="1"/>
  <c r="C575" i="3"/>
  <c r="F575" i="3" s="1"/>
  <c r="B577" i="3" l="1"/>
  <c r="E577" i="3"/>
  <c r="A578" i="3"/>
  <c r="I577" i="3"/>
  <c r="H577" i="3" s="1"/>
  <c r="C576" i="3"/>
  <c r="F576" i="3" s="1"/>
  <c r="D576" i="3"/>
  <c r="G576" i="3" s="1"/>
  <c r="E578" i="3" l="1"/>
  <c r="B578" i="3"/>
  <c r="I578" i="3"/>
  <c r="H578" i="3" s="1"/>
  <c r="A579" i="3"/>
  <c r="D577" i="3"/>
  <c r="G577" i="3" s="1"/>
  <c r="C577" i="3"/>
  <c r="F577" i="3" s="1"/>
  <c r="B579" i="3" l="1"/>
  <c r="E579" i="3"/>
  <c r="A580" i="3"/>
  <c r="I579" i="3"/>
  <c r="H579" i="3" s="1"/>
  <c r="C578" i="3"/>
  <c r="F578" i="3" s="1"/>
  <c r="D578" i="3"/>
  <c r="G578" i="3" s="1"/>
  <c r="E580" i="3" l="1"/>
  <c r="B580" i="3"/>
  <c r="I580" i="3"/>
  <c r="H580" i="3" s="1"/>
  <c r="A581" i="3"/>
  <c r="D579" i="3"/>
  <c r="G579" i="3" s="1"/>
  <c r="C579" i="3"/>
  <c r="F579" i="3" s="1"/>
  <c r="B581" i="3" l="1"/>
  <c r="E581" i="3"/>
  <c r="A582" i="3"/>
  <c r="I581" i="3"/>
  <c r="H581" i="3" s="1"/>
  <c r="C580" i="3"/>
  <c r="F580" i="3" s="1"/>
  <c r="D580" i="3"/>
  <c r="G580" i="3" s="1"/>
  <c r="E582" i="3" l="1"/>
  <c r="B582" i="3"/>
  <c r="I582" i="3"/>
  <c r="H582" i="3" s="1"/>
  <c r="A583" i="3"/>
  <c r="D581" i="3"/>
  <c r="G581" i="3" s="1"/>
  <c r="C581" i="3"/>
  <c r="F581" i="3" s="1"/>
  <c r="B583" i="3" l="1"/>
  <c r="E583" i="3"/>
  <c r="A584" i="3"/>
  <c r="I583" i="3"/>
  <c r="H583" i="3" s="1"/>
  <c r="C582" i="3"/>
  <c r="F582" i="3" s="1"/>
  <c r="D582" i="3"/>
  <c r="G582" i="3" s="1"/>
  <c r="E584" i="3" l="1"/>
  <c r="B584" i="3"/>
  <c r="I584" i="3"/>
  <c r="H584" i="3" s="1"/>
  <c r="A585" i="3"/>
  <c r="D583" i="3"/>
  <c r="G583" i="3" s="1"/>
  <c r="C583" i="3"/>
  <c r="F583" i="3" s="1"/>
  <c r="B585" i="3" l="1"/>
  <c r="E585" i="3"/>
  <c r="A586" i="3"/>
  <c r="I585" i="3"/>
  <c r="H585" i="3" s="1"/>
  <c r="C584" i="3"/>
  <c r="F584" i="3" s="1"/>
  <c r="D584" i="3"/>
  <c r="G584" i="3" s="1"/>
  <c r="E586" i="3" l="1"/>
  <c r="B586" i="3"/>
  <c r="I586" i="3"/>
  <c r="H586" i="3" s="1"/>
  <c r="A587" i="3"/>
  <c r="D585" i="3"/>
  <c r="G585" i="3" s="1"/>
  <c r="C585" i="3"/>
  <c r="F585" i="3" s="1"/>
  <c r="B587" i="3" l="1"/>
  <c r="E587" i="3"/>
  <c r="A588" i="3"/>
  <c r="I587" i="3"/>
  <c r="H587" i="3" s="1"/>
  <c r="C586" i="3"/>
  <c r="F586" i="3" s="1"/>
  <c r="D586" i="3"/>
  <c r="G586" i="3" s="1"/>
  <c r="E588" i="3" l="1"/>
  <c r="B588" i="3"/>
  <c r="I588" i="3"/>
  <c r="H588" i="3" s="1"/>
  <c r="A589" i="3"/>
  <c r="D587" i="3"/>
  <c r="G587" i="3" s="1"/>
  <c r="C587" i="3"/>
  <c r="F587" i="3" s="1"/>
  <c r="B589" i="3" l="1"/>
  <c r="E589" i="3"/>
  <c r="A590" i="3"/>
  <c r="I589" i="3"/>
  <c r="H589" i="3" s="1"/>
  <c r="C588" i="3"/>
  <c r="F588" i="3" s="1"/>
  <c r="D588" i="3"/>
  <c r="G588" i="3" s="1"/>
  <c r="E590" i="3" l="1"/>
  <c r="B590" i="3"/>
  <c r="I590" i="3"/>
  <c r="H590" i="3" s="1"/>
  <c r="A591" i="3"/>
  <c r="D589" i="3"/>
  <c r="G589" i="3" s="1"/>
  <c r="C589" i="3"/>
  <c r="F589" i="3" s="1"/>
  <c r="B591" i="3" l="1"/>
  <c r="E591" i="3"/>
  <c r="A592" i="3"/>
  <c r="I591" i="3"/>
  <c r="H591" i="3" s="1"/>
  <c r="C590" i="3"/>
  <c r="F590" i="3" s="1"/>
  <c r="D590" i="3"/>
  <c r="G590" i="3" s="1"/>
  <c r="E592" i="3" l="1"/>
  <c r="B592" i="3"/>
  <c r="I592" i="3"/>
  <c r="H592" i="3" s="1"/>
  <c r="A593" i="3"/>
  <c r="D591" i="3"/>
  <c r="G591" i="3" s="1"/>
  <c r="C591" i="3"/>
  <c r="F591" i="3" s="1"/>
  <c r="B593" i="3" l="1"/>
  <c r="E593" i="3"/>
  <c r="A594" i="3"/>
  <c r="I593" i="3"/>
  <c r="H593" i="3" s="1"/>
  <c r="C592" i="3"/>
  <c r="F592" i="3" s="1"/>
  <c r="D592" i="3"/>
  <c r="G592" i="3" s="1"/>
  <c r="E594" i="3" l="1"/>
  <c r="B594" i="3"/>
  <c r="I594" i="3"/>
  <c r="H594" i="3" s="1"/>
  <c r="A595" i="3"/>
  <c r="D593" i="3"/>
  <c r="G593" i="3" s="1"/>
  <c r="C593" i="3"/>
  <c r="F593" i="3" s="1"/>
  <c r="B595" i="3" l="1"/>
  <c r="E595" i="3"/>
  <c r="A596" i="3"/>
  <c r="I595" i="3"/>
  <c r="H595" i="3" s="1"/>
  <c r="C594" i="3"/>
  <c r="F594" i="3" s="1"/>
  <c r="D594" i="3"/>
  <c r="G594" i="3" s="1"/>
  <c r="E596" i="3" l="1"/>
  <c r="B596" i="3"/>
  <c r="I596" i="3"/>
  <c r="H596" i="3" s="1"/>
  <c r="A597" i="3"/>
  <c r="D595" i="3"/>
  <c r="G595" i="3" s="1"/>
  <c r="C595" i="3"/>
  <c r="F595" i="3" s="1"/>
  <c r="B597" i="3" l="1"/>
  <c r="E597" i="3"/>
  <c r="A598" i="3"/>
  <c r="I597" i="3"/>
  <c r="H597" i="3" s="1"/>
  <c r="C596" i="3"/>
  <c r="F596" i="3" s="1"/>
  <c r="D596" i="3"/>
  <c r="G596" i="3" s="1"/>
  <c r="E598" i="3" l="1"/>
  <c r="B598" i="3"/>
  <c r="I598" i="3"/>
  <c r="H598" i="3" s="1"/>
  <c r="A599" i="3"/>
  <c r="D597" i="3"/>
  <c r="G597" i="3" s="1"/>
  <c r="C597" i="3"/>
  <c r="F597" i="3" s="1"/>
  <c r="B599" i="3" l="1"/>
  <c r="E599" i="3"/>
  <c r="A600" i="3"/>
  <c r="I599" i="3"/>
  <c r="H599" i="3" s="1"/>
  <c r="C598" i="3"/>
  <c r="F598" i="3" s="1"/>
  <c r="D598" i="3"/>
  <c r="G598" i="3" s="1"/>
  <c r="E600" i="3" l="1"/>
  <c r="B600" i="3"/>
  <c r="I600" i="3"/>
  <c r="H600" i="3" s="1"/>
  <c r="A601" i="3"/>
  <c r="D599" i="3"/>
  <c r="G599" i="3" s="1"/>
  <c r="C599" i="3"/>
  <c r="F599" i="3" s="1"/>
  <c r="B601" i="3" l="1"/>
  <c r="E601" i="3"/>
  <c r="A602" i="3"/>
  <c r="I601" i="3"/>
  <c r="H601" i="3" s="1"/>
  <c r="C600" i="3"/>
  <c r="F600" i="3" s="1"/>
  <c r="D600" i="3"/>
  <c r="G600" i="3" s="1"/>
  <c r="E602" i="3" l="1"/>
  <c r="B602" i="3"/>
  <c r="I602" i="3"/>
  <c r="H602" i="3" s="1"/>
  <c r="A603" i="3"/>
  <c r="D601" i="3"/>
  <c r="G601" i="3" s="1"/>
  <c r="C601" i="3"/>
  <c r="F601" i="3" s="1"/>
  <c r="B603" i="3" l="1"/>
  <c r="E603" i="3"/>
  <c r="A604" i="3"/>
  <c r="I603" i="3"/>
  <c r="H603" i="3" s="1"/>
  <c r="C602" i="3"/>
  <c r="F602" i="3" s="1"/>
  <c r="D602" i="3"/>
  <c r="G602" i="3" s="1"/>
  <c r="E604" i="3" l="1"/>
  <c r="B604" i="3"/>
  <c r="I604" i="3"/>
  <c r="H604" i="3" s="1"/>
  <c r="A605" i="3"/>
  <c r="D603" i="3"/>
  <c r="G603" i="3" s="1"/>
  <c r="C603" i="3"/>
  <c r="F603" i="3" s="1"/>
  <c r="B605" i="3" l="1"/>
  <c r="E605" i="3"/>
  <c r="A606" i="3"/>
  <c r="I605" i="3"/>
  <c r="H605" i="3" s="1"/>
  <c r="C604" i="3"/>
  <c r="F604" i="3" s="1"/>
  <c r="D604" i="3"/>
  <c r="G604" i="3" s="1"/>
  <c r="E606" i="3" l="1"/>
  <c r="B606" i="3"/>
  <c r="I606" i="3"/>
  <c r="H606" i="3" s="1"/>
  <c r="A607" i="3"/>
  <c r="D605" i="3"/>
  <c r="G605" i="3" s="1"/>
  <c r="C605" i="3"/>
  <c r="F605" i="3" s="1"/>
  <c r="B607" i="3" l="1"/>
  <c r="E607" i="3"/>
  <c r="A608" i="3"/>
  <c r="I607" i="3"/>
  <c r="H607" i="3" s="1"/>
  <c r="C606" i="3"/>
  <c r="F606" i="3" s="1"/>
  <c r="D606" i="3"/>
  <c r="G606" i="3" s="1"/>
  <c r="E608" i="3" l="1"/>
  <c r="B608" i="3"/>
  <c r="I608" i="3"/>
  <c r="H608" i="3" s="1"/>
  <c r="A609" i="3"/>
  <c r="D607" i="3"/>
  <c r="G607" i="3" s="1"/>
  <c r="C607" i="3"/>
  <c r="F607" i="3" s="1"/>
  <c r="B609" i="3" l="1"/>
  <c r="E609" i="3"/>
  <c r="A610" i="3"/>
  <c r="I609" i="3"/>
  <c r="H609" i="3" s="1"/>
  <c r="C608" i="3"/>
  <c r="F608" i="3" s="1"/>
  <c r="D608" i="3"/>
  <c r="G608" i="3" s="1"/>
  <c r="E610" i="3" l="1"/>
  <c r="B610" i="3"/>
  <c r="I610" i="3"/>
  <c r="H610" i="3" s="1"/>
  <c r="A611" i="3"/>
  <c r="D609" i="3"/>
  <c r="G609" i="3" s="1"/>
  <c r="C609" i="3"/>
  <c r="F609" i="3" s="1"/>
  <c r="A612" i="3" l="1"/>
  <c r="I611" i="3"/>
  <c r="H611" i="3" s="1"/>
  <c r="B611" i="3"/>
  <c r="E611" i="3"/>
  <c r="C610" i="3"/>
  <c r="F610" i="3" s="1"/>
  <c r="D610" i="3"/>
  <c r="G610" i="3" s="1"/>
  <c r="C611" i="3" l="1"/>
  <c r="F611" i="3" s="1"/>
  <c r="D611" i="3"/>
  <c r="G611" i="3" s="1"/>
  <c r="I612" i="3"/>
  <c r="H612" i="3" s="1"/>
  <c r="A613" i="3"/>
  <c r="E612" i="3"/>
  <c r="B612" i="3"/>
  <c r="C612" i="3" l="1"/>
  <c r="F612" i="3" s="1"/>
  <c r="D612" i="3"/>
  <c r="G612" i="3" s="1"/>
  <c r="B613" i="3"/>
  <c r="E613" i="3"/>
  <c r="A614" i="3"/>
  <c r="I613" i="3"/>
  <c r="H613" i="3" s="1"/>
  <c r="I614" i="3" l="1"/>
  <c r="H614" i="3" s="1"/>
  <c r="A615" i="3"/>
  <c r="E614" i="3"/>
  <c r="B614" i="3"/>
  <c r="C613" i="3"/>
  <c r="F613" i="3" s="1"/>
  <c r="D613" i="3"/>
  <c r="G613" i="3" s="1"/>
  <c r="C614" i="3" l="1"/>
  <c r="F614" i="3" s="1"/>
  <c r="D614" i="3"/>
  <c r="G614" i="3" s="1"/>
  <c r="B615" i="3"/>
  <c r="E615" i="3"/>
  <c r="A616" i="3"/>
  <c r="I615" i="3"/>
  <c r="H615" i="3" s="1"/>
  <c r="I616" i="3" l="1"/>
  <c r="H616" i="3" s="1"/>
  <c r="A617" i="3"/>
  <c r="E616" i="3"/>
  <c r="B616" i="3"/>
  <c r="C615" i="3"/>
  <c r="F615" i="3" s="1"/>
  <c r="D615" i="3"/>
  <c r="G615" i="3" s="1"/>
  <c r="C616" i="3" l="1"/>
  <c r="F616" i="3" s="1"/>
  <c r="D616" i="3"/>
  <c r="G616" i="3" s="1"/>
  <c r="B617" i="3"/>
  <c r="E617" i="3"/>
  <c r="A618" i="3"/>
  <c r="I617" i="3"/>
  <c r="H617" i="3" s="1"/>
  <c r="I618" i="3" l="1"/>
  <c r="H618" i="3" s="1"/>
  <c r="A619" i="3"/>
  <c r="E618" i="3"/>
  <c r="B618" i="3"/>
  <c r="C617" i="3"/>
  <c r="F617" i="3" s="1"/>
  <c r="D617" i="3"/>
  <c r="G617" i="3" s="1"/>
  <c r="C618" i="3" l="1"/>
  <c r="F618" i="3" s="1"/>
  <c r="D618" i="3"/>
  <c r="G618" i="3" s="1"/>
  <c r="B619" i="3"/>
  <c r="E619" i="3"/>
  <c r="A620" i="3"/>
  <c r="I619" i="3"/>
  <c r="H619" i="3" s="1"/>
  <c r="I620" i="3" l="1"/>
  <c r="H620" i="3" s="1"/>
  <c r="A621" i="3"/>
  <c r="E620" i="3"/>
  <c r="B620" i="3"/>
  <c r="C619" i="3"/>
  <c r="F619" i="3" s="1"/>
  <c r="D619" i="3"/>
  <c r="G619" i="3" s="1"/>
  <c r="C620" i="3" l="1"/>
  <c r="F620" i="3" s="1"/>
  <c r="D620" i="3"/>
  <c r="G620" i="3" s="1"/>
  <c r="B621" i="3"/>
  <c r="E621" i="3"/>
  <c r="A622" i="3"/>
  <c r="I621" i="3"/>
  <c r="H621" i="3" s="1"/>
  <c r="E622" i="3" l="1"/>
  <c r="B622" i="3"/>
  <c r="I622" i="3"/>
  <c r="H622" i="3" s="1"/>
  <c r="A623" i="3"/>
  <c r="D621" i="3"/>
  <c r="G621" i="3" s="1"/>
  <c r="C621" i="3"/>
  <c r="F621" i="3" s="1"/>
  <c r="B623" i="3" l="1"/>
  <c r="E623" i="3"/>
  <c r="A624" i="3"/>
  <c r="I623" i="3"/>
  <c r="H623" i="3" s="1"/>
  <c r="C622" i="3"/>
  <c r="F622" i="3" s="1"/>
  <c r="D622" i="3"/>
  <c r="G622" i="3" s="1"/>
  <c r="E624" i="3" l="1"/>
  <c r="B624" i="3"/>
  <c r="I624" i="3"/>
  <c r="H624" i="3" s="1"/>
  <c r="A625" i="3"/>
  <c r="D623" i="3"/>
  <c r="G623" i="3" s="1"/>
  <c r="C623" i="3"/>
  <c r="F623" i="3" s="1"/>
  <c r="B625" i="3" l="1"/>
  <c r="E625" i="3"/>
  <c r="A626" i="3"/>
  <c r="I625" i="3"/>
  <c r="H625" i="3" s="1"/>
  <c r="C624" i="3"/>
  <c r="F624" i="3" s="1"/>
  <c r="D624" i="3"/>
  <c r="G624" i="3" s="1"/>
  <c r="E626" i="3" l="1"/>
  <c r="B626" i="3"/>
  <c r="I626" i="3"/>
  <c r="H626" i="3" s="1"/>
  <c r="A627" i="3"/>
  <c r="D625" i="3"/>
  <c r="G625" i="3" s="1"/>
  <c r="C625" i="3"/>
  <c r="F625" i="3" s="1"/>
  <c r="B627" i="3" l="1"/>
  <c r="E627" i="3"/>
  <c r="A628" i="3"/>
  <c r="I627" i="3"/>
  <c r="H627" i="3" s="1"/>
  <c r="C626" i="3"/>
  <c r="F626" i="3" s="1"/>
  <c r="D626" i="3"/>
  <c r="G626" i="3" s="1"/>
  <c r="E628" i="3" l="1"/>
  <c r="B628" i="3"/>
  <c r="I628" i="3"/>
  <c r="H628" i="3" s="1"/>
  <c r="A629" i="3"/>
  <c r="D627" i="3"/>
  <c r="G627" i="3" s="1"/>
  <c r="C627" i="3"/>
  <c r="F627" i="3" s="1"/>
  <c r="B629" i="3" l="1"/>
  <c r="E629" i="3"/>
  <c r="A630" i="3"/>
  <c r="I629" i="3"/>
  <c r="H629" i="3" s="1"/>
  <c r="C628" i="3"/>
  <c r="F628" i="3" s="1"/>
  <c r="D628" i="3"/>
  <c r="G628" i="3" s="1"/>
  <c r="E630" i="3" l="1"/>
  <c r="B630" i="3"/>
  <c r="I630" i="3"/>
  <c r="H630" i="3" s="1"/>
  <c r="A631" i="3"/>
  <c r="D629" i="3"/>
  <c r="G629" i="3" s="1"/>
  <c r="C629" i="3"/>
  <c r="F629" i="3" s="1"/>
  <c r="B631" i="3" l="1"/>
  <c r="E631" i="3"/>
  <c r="A632" i="3"/>
  <c r="I631" i="3"/>
  <c r="H631" i="3" s="1"/>
  <c r="C630" i="3"/>
  <c r="F630" i="3" s="1"/>
  <c r="D630" i="3"/>
  <c r="G630" i="3" s="1"/>
  <c r="E632" i="3" l="1"/>
  <c r="B632" i="3"/>
  <c r="A633" i="3"/>
  <c r="I632" i="3"/>
  <c r="H632" i="3" s="1"/>
  <c r="D631" i="3"/>
  <c r="G631" i="3" s="1"/>
  <c r="C631" i="3"/>
  <c r="F631" i="3" s="1"/>
  <c r="C632" i="3" l="1"/>
  <c r="F632" i="3" s="1"/>
  <c r="D632" i="3"/>
  <c r="G632" i="3" s="1"/>
  <c r="B633" i="3"/>
  <c r="E633" i="3"/>
  <c r="A634" i="3"/>
  <c r="I633" i="3"/>
  <c r="H633" i="3" s="1"/>
  <c r="E634" i="3" l="1"/>
  <c r="B634" i="3"/>
  <c r="I634" i="3"/>
  <c r="H634" i="3" s="1"/>
  <c r="A635" i="3"/>
  <c r="D633" i="3"/>
  <c r="G633" i="3" s="1"/>
  <c r="C633" i="3"/>
  <c r="F633" i="3" s="1"/>
  <c r="B635" i="3" l="1"/>
  <c r="E635" i="3"/>
  <c r="A636" i="3"/>
  <c r="I635" i="3"/>
  <c r="H635" i="3" s="1"/>
  <c r="C634" i="3"/>
  <c r="F634" i="3" s="1"/>
  <c r="D634" i="3"/>
  <c r="G634" i="3" s="1"/>
  <c r="E636" i="3" l="1"/>
  <c r="B636" i="3"/>
  <c r="I636" i="3"/>
  <c r="H636" i="3" s="1"/>
  <c r="A637" i="3"/>
  <c r="D635" i="3"/>
  <c r="G635" i="3" s="1"/>
  <c r="C635" i="3"/>
  <c r="F635" i="3" s="1"/>
  <c r="A638" i="3" l="1"/>
  <c r="I637" i="3"/>
  <c r="H637" i="3" s="1"/>
  <c r="B637" i="3"/>
  <c r="E637" i="3"/>
  <c r="D636" i="3"/>
  <c r="G636" i="3" s="1"/>
  <c r="C636" i="3"/>
  <c r="F636" i="3" s="1"/>
  <c r="C637" i="3" l="1"/>
  <c r="F637" i="3" s="1"/>
  <c r="D637" i="3"/>
  <c r="G637" i="3" s="1"/>
  <c r="I638" i="3"/>
  <c r="H638" i="3" s="1"/>
  <c r="A639" i="3"/>
  <c r="E638" i="3"/>
  <c r="B638" i="3"/>
  <c r="C638" i="3" l="1"/>
  <c r="F638" i="3" s="1"/>
  <c r="D638" i="3"/>
  <c r="G638" i="3" s="1"/>
  <c r="B639" i="3"/>
  <c r="E639" i="3"/>
  <c r="A640" i="3"/>
  <c r="I639" i="3"/>
  <c r="H639" i="3" s="1"/>
  <c r="I640" i="3" l="1"/>
  <c r="H640" i="3" s="1"/>
  <c r="A641" i="3"/>
  <c r="E640" i="3"/>
  <c r="B640" i="3"/>
  <c r="C639" i="3"/>
  <c r="F639" i="3" s="1"/>
  <c r="D639" i="3"/>
  <c r="G639" i="3" s="1"/>
  <c r="C640" i="3" l="1"/>
  <c r="F640" i="3" s="1"/>
  <c r="D640" i="3"/>
  <c r="G640" i="3" s="1"/>
  <c r="B641" i="3"/>
  <c r="E641" i="3"/>
  <c r="A642" i="3"/>
  <c r="I641" i="3"/>
  <c r="H641" i="3" s="1"/>
  <c r="I642" i="3" l="1"/>
  <c r="H642" i="3" s="1"/>
  <c r="A643" i="3"/>
  <c r="E642" i="3"/>
  <c r="B642" i="3"/>
  <c r="C641" i="3"/>
  <c r="F641" i="3" s="1"/>
  <c r="D641" i="3"/>
  <c r="G641" i="3" s="1"/>
  <c r="C642" i="3" l="1"/>
  <c r="F642" i="3" s="1"/>
  <c r="D642" i="3"/>
  <c r="G642" i="3" s="1"/>
  <c r="B643" i="3"/>
  <c r="E643" i="3"/>
  <c r="A644" i="3"/>
  <c r="I643" i="3"/>
  <c r="H643" i="3" s="1"/>
  <c r="E644" i="3" l="1"/>
  <c r="B644" i="3"/>
  <c r="I644" i="3"/>
  <c r="H644" i="3" s="1"/>
  <c r="A645" i="3"/>
  <c r="D643" i="3"/>
  <c r="G643" i="3" s="1"/>
  <c r="C643" i="3"/>
  <c r="F643" i="3" s="1"/>
  <c r="B645" i="3" l="1"/>
  <c r="E645" i="3"/>
  <c r="A646" i="3"/>
  <c r="I645" i="3"/>
  <c r="H645" i="3" s="1"/>
  <c r="C644" i="3"/>
  <c r="F644" i="3" s="1"/>
  <c r="D644" i="3"/>
  <c r="G644" i="3" s="1"/>
  <c r="E646" i="3" l="1"/>
  <c r="B646" i="3"/>
  <c r="I646" i="3"/>
  <c r="H646" i="3" s="1"/>
  <c r="A647" i="3"/>
  <c r="D645" i="3"/>
  <c r="G645" i="3" s="1"/>
  <c r="C645" i="3"/>
  <c r="F645" i="3" s="1"/>
  <c r="B647" i="3" l="1"/>
  <c r="E647" i="3"/>
  <c r="A648" i="3"/>
  <c r="I647" i="3"/>
  <c r="H647" i="3" s="1"/>
  <c r="C646" i="3"/>
  <c r="F646" i="3" s="1"/>
  <c r="D646" i="3"/>
  <c r="G646" i="3" s="1"/>
  <c r="E648" i="3" l="1"/>
  <c r="I648" i="3"/>
  <c r="H648" i="3" s="1"/>
  <c r="A649" i="3"/>
  <c r="B648" i="3"/>
  <c r="C647" i="3"/>
  <c r="F647" i="3" s="1"/>
  <c r="D647" i="3"/>
  <c r="G647" i="3" s="1"/>
  <c r="C648" i="3" l="1"/>
  <c r="F648" i="3" s="1"/>
  <c r="D648" i="3"/>
  <c r="G648" i="3" s="1"/>
  <c r="B649" i="3"/>
  <c r="E649" i="3"/>
  <c r="I649" i="3"/>
  <c r="H649" i="3" s="1"/>
  <c r="A650" i="3"/>
  <c r="D649" i="3" l="1"/>
  <c r="G649" i="3" s="1"/>
  <c r="C649" i="3"/>
  <c r="F649" i="3" s="1"/>
  <c r="E650" i="3"/>
  <c r="B650" i="3"/>
  <c r="I650" i="3"/>
  <c r="H650" i="3" s="1"/>
  <c r="A651" i="3"/>
  <c r="B651" i="3" l="1"/>
  <c r="E651" i="3"/>
  <c r="A652" i="3"/>
  <c r="I651" i="3"/>
  <c r="H651" i="3" s="1"/>
  <c r="C650" i="3"/>
  <c r="F650" i="3" s="1"/>
  <c r="D650" i="3"/>
  <c r="G650" i="3" s="1"/>
  <c r="E652" i="3" l="1"/>
  <c r="B652" i="3"/>
  <c r="I652" i="3"/>
  <c r="H652" i="3" s="1"/>
  <c r="A653" i="3"/>
  <c r="D651" i="3"/>
  <c r="G651" i="3" s="1"/>
  <c r="C651" i="3"/>
  <c r="F651" i="3" s="1"/>
  <c r="B653" i="3" l="1"/>
  <c r="E653" i="3"/>
  <c r="A654" i="3"/>
  <c r="I653" i="3"/>
  <c r="H653" i="3" s="1"/>
  <c r="C652" i="3"/>
  <c r="F652" i="3" s="1"/>
  <c r="D652" i="3"/>
  <c r="G652" i="3" s="1"/>
  <c r="E654" i="3" l="1"/>
  <c r="B654" i="3"/>
  <c r="I654" i="3"/>
  <c r="H654" i="3" s="1"/>
  <c r="A655" i="3"/>
  <c r="D653" i="3"/>
  <c r="G653" i="3" s="1"/>
  <c r="C653" i="3"/>
  <c r="F653" i="3" s="1"/>
  <c r="B655" i="3" l="1"/>
  <c r="E655" i="3"/>
  <c r="A656" i="3"/>
  <c r="I655" i="3"/>
  <c r="H655" i="3" s="1"/>
  <c r="C654" i="3"/>
  <c r="F654" i="3" s="1"/>
  <c r="D654" i="3"/>
  <c r="G654" i="3" s="1"/>
  <c r="E656" i="3" l="1"/>
  <c r="B656" i="3"/>
  <c r="I656" i="3"/>
  <c r="H656" i="3" s="1"/>
  <c r="A657" i="3"/>
  <c r="D655" i="3"/>
  <c r="G655" i="3" s="1"/>
  <c r="C655" i="3"/>
  <c r="F655" i="3" s="1"/>
  <c r="B657" i="3" l="1"/>
  <c r="E657" i="3"/>
  <c r="A658" i="3"/>
  <c r="I657" i="3"/>
  <c r="H657" i="3" s="1"/>
  <c r="C656" i="3"/>
  <c r="F656" i="3" s="1"/>
  <c r="D656" i="3"/>
  <c r="G656" i="3" s="1"/>
  <c r="E658" i="3" l="1"/>
  <c r="B658" i="3"/>
  <c r="I658" i="3"/>
  <c r="H658" i="3" s="1"/>
  <c r="A659" i="3"/>
  <c r="D657" i="3"/>
  <c r="G657" i="3" s="1"/>
  <c r="C657" i="3"/>
  <c r="F657" i="3" s="1"/>
  <c r="B659" i="3" l="1"/>
  <c r="E659" i="3"/>
  <c r="A660" i="3"/>
  <c r="I659" i="3"/>
  <c r="H659" i="3" s="1"/>
  <c r="C658" i="3"/>
  <c r="F658" i="3" s="1"/>
  <c r="D658" i="3"/>
  <c r="G658" i="3" s="1"/>
  <c r="I660" i="3" l="1"/>
  <c r="H660" i="3" s="1"/>
  <c r="A661" i="3"/>
  <c r="E660" i="3"/>
  <c r="B660" i="3"/>
  <c r="C659" i="3"/>
  <c r="F659" i="3" s="1"/>
  <c r="D659" i="3"/>
  <c r="G659" i="3" s="1"/>
  <c r="C660" i="3" l="1"/>
  <c r="F660" i="3" s="1"/>
  <c r="D660" i="3"/>
  <c r="G660" i="3" s="1"/>
  <c r="B661" i="3"/>
  <c r="E661" i="3"/>
  <c r="A662" i="3"/>
  <c r="I661" i="3"/>
  <c r="H661" i="3" s="1"/>
  <c r="I662" i="3" l="1"/>
  <c r="H662" i="3" s="1"/>
  <c r="A663" i="3"/>
  <c r="E662" i="3"/>
  <c r="B662" i="3"/>
  <c r="C661" i="3"/>
  <c r="F661" i="3" s="1"/>
  <c r="D661" i="3"/>
  <c r="G661" i="3" s="1"/>
  <c r="C662" i="3" l="1"/>
  <c r="F662" i="3" s="1"/>
  <c r="D662" i="3"/>
  <c r="G662" i="3" s="1"/>
  <c r="B663" i="3"/>
  <c r="E663" i="3"/>
  <c r="A664" i="3"/>
  <c r="I663" i="3"/>
  <c r="H663" i="3" s="1"/>
  <c r="I664" i="3" l="1"/>
  <c r="H664" i="3" s="1"/>
  <c r="A665" i="3"/>
  <c r="E664" i="3"/>
  <c r="B664" i="3"/>
  <c r="C663" i="3"/>
  <c r="F663" i="3" s="1"/>
  <c r="D663" i="3"/>
  <c r="G663" i="3" s="1"/>
  <c r="C664" i="3" l="1"/>
  <c r="F664" i="3" s="1"/>
  <c r="D664" i="3"/>
  <c r="G664" i="3" s="1"/>
  <c r="B665" i="3"/>
  <c r="E665" i="3"/>
  <c r="A666" i="3"/>
  <c r="I665" i="3"/>
  <c r="H665" i="3" s="1"/>
  <c r="I666" i="3" l="1"/>
  <c r="H666" i="3" s="1"/>
  <c r="A667" i="3"/>
  <c r="E666" i="3"/>
  <c r="B666" i="3"/>
  <c r="C665" i="3"/>
  <c r="F665" i="3" s="1"/>
  <c r="D665" i="3"/>
  <c r="G665" i="3" s="1"/>
  <c r="C666" i="3" l="1"/>
  <c r="F666" i="3" s="1"/>
  <c r="D666" i="3"/>
  <c r="G666" i="3" s="1"/>
  <c r="B667" i="3"/>
  <c r="E667" i="3"/>
  <c r="A668" i="3"/>
  <c r="I667" i="3"/>
  <c r="H667" i="3" s="1"/>
  <c r="I668" i="3" l="1"/>
  <c r="H668" i="3" s="1"/>
  <c r="A669" i="3"/>
  <c r="E668" i="3"/>
  <c r="B668" i="3"/>
  <c r="C667" i="3"/>
  <c r="F667" i="3" s="1"/>
  <c r="D667" i="3"/>
  <c r="G667" i="3" s="1"/>
  <c r="C668" i="3" l="1"/>
  <c r="F668" i="3" s="1"/>
  <c r="D668" i="3"/>
  <c r="G668" i="3" s="1"/>
  <c r="B669" i="3"/>
  <c r="E669" i="3"/>
  <c r="A670" i="3"/>
  <c r="I669" i="3"/>
  <c r="H669" i="3" s="1"/>
  <c r="I670" i="3" l="1"/>
  <c r="H670" i="3" s="1"/>
  <c r="A671" i="3"/>
  <c r="E670" i="3"/>
  <c r="B670" i="3"/>
  <c r="C669" i="3"/>
  <c r="F669" i="3" s="1"/>
  <c r="D669" i="3"/>
  <c r="G669" i="3" s="1"/>
  <c r="C670" i="3" l="1"/>
  <c r="F670" i="3" s="1"/>
  <c r="D670" i="3"/>
  <c r="G670" i="3" s="1"/>
  <c r="B671" i="3"/>
  <c r="E671" i="3"/>
  <c r="A672" i="3"/>
  <c r="I671" i="3"/>
  <c r="H671" i="3" s="1"/>
  <c r="I672" i="3" l="1"/>
  <c r="H672" i="3" s="1"/>
  <c r="A673" i="3"/>
  <c r="E672" i="3"/>
  <c r="B672" i="3"/>
  <c r="C671" i="3"/>
  <c r="F671" i="3" s="1"/>
  <c r="D671" i="3"/>
  <c r="G671" i="3" s="1"/>
  <c r="C672" i="3" l="1"/>
  <c r="F672" i="3" s="1"/>
  <c r="D672" i="3"/>
  <c r="G672" i="3" s="1"/>
  <c r="B673" i="3"/>
  <c r="E673" i="3"/>
  <c r="A674" i="3"/>
  <c r="I673" i="3"/>
  <c r="H673" i="3" s="1"/>
  <c r="I674" i="3" l="1"/>
  <c r="H674" i="3" s="1"/>
  <c r="A675" i="3"/>
  <c r="E674" i="3"/>
  <c r="B674" i="3"/>
  <c r="C673" i="3"/>
  <c r="F673" i="3" s="1"/>
  <c r="D673" i="3"/>
  <c r="G673" i="3" s="1"/>
  <c r="C674" i="3" l="1"/>
  <c r="F674" i="3" s="1"/>
  <c r="D674" i="3"/>
  <c r="G674" i="3" s="1"/>
  <c r="B675" i="3"/>
  <c r="E675" i="3"/>
  <c r="A676" i="3"/>
  <c r="I675" i="3"/>
  <c r="H675" i="3" s="1"/>
  <c r="I676" i="3" l="1"/>
  <c r="H676" i="3" s="1"/>
  <c r="A677" i="3"/>
  <c r="E676" i="3"/>
  <c r="B676" i="3"/>
  <c r="C675" i="3"/>
  <c r="F675" i="3" s="1"/>
  <c r="D675" i="3"/>
  <c r="G675" i="3" s="1"/>
  <c r="C676" i="3" l="1"/>
  <c r="F676" i="3" s="1"/>
  <c r="D676" i="3"/>
  <c r="G676" i="3" s="1"/>
  <c r="B677" i="3"/>
  <c r="E677" i="3"/>
  <c r="A678" i="3"/>
  <c r="I677" i="3"/>
  <c r="H677" i="3" s="1"/>
  <c r="I678" i="3" l="1"/>
  <c r="H678" i="3" s="1"/>
  <c r="A679" i="3"/>
  <c r="E678" i="3"/>
  <c r="B678" i="3"/>
  <c r="C677" i="3"/>
  <c r="F677" i="3" s="1"/>
  <c r="D677" i="3"/>
  <c r="G677" i="3" s="1"/>
  <c r="C678" i="3" l="1"/>
  <c r="F678" i="3" s="1"/>
  <c r="D678" i="3"/>
  <c r="G678" i="3" s="1"/>
  <c r="B679" i="3"/>
  <c r="E679" i="3"/>
  <c r="A680" i="3"/>
  <c r="I679" i="3"/>
  <c r="H679" i="3" s="1"/>
  <c r="I680" i="3" l="1"/>
  <c r="H680" i="3" s="1"/>
  <c r="A681" i="3"/>
  <c r="E680" i="3"/>
  <c r="B680" i="3"/>
  <c r="C679" i="3"/>
  <c r="F679" i="3" s="1"/>
  <c r="D679" i="3"/>
  <c r="G679" i="3" s="1"/>
  <c r="C680" i="3" l="1"/>
  <c r="F680" i="3" s="1"/>
  <c r="D680" i="3"/>
  <c r="G680" i="3" s="1"/>
  <c r="B681" i="3"/>
  <c r="E681" i="3"/>
  <c r="A682" i="3"/>
  <c r="I681" i="3"/>
  <c r="H681" i="3" s="1"/>
  <c r="I682" i="3" l="1"/>
  <c r="H682" i="3" s="1"/>
  <c r="A683" i="3"/>
  <c r="E682" i="3"/>
  <c r="B682" i="3"/>
  <c r="C681" i="3"/>
  <c r="F681" i="3" s="1"/>
  <c r="D681" i="3"/>
  <c r="G681" i="3" s="1"/>
  <c r="C682" i="3" l="1"/>
  <c r="F682" i="3" s="1"/>
  <c r="D682" i="3"/>
  <c r="G682" i="3" s="1"/>
  <c r="B683" i="3"/>
  <c r="E683" i="3"/>
  <c r="A684" i="3"/>
  <c r="I683" i="3"/>
  <c r="H683" i="3" s="1"/>
  <c r="I684" i="3" l="1"/>
  <c r="H684" i="3" s="1"/>
  <c r="A685" i="3"/>
  <c r="E684" i="3"/>
  <c r="B684" i="3"/>
  <c r="C683" i="3"/>
  <c r="F683" i="3" s="1"/>
  <c r="D683" i="3"/>
  <c r="G683" i="3" s="1"/>
  <c r="C684" i="3" l="1"/>
  <c r="F684" i="3" s="1"/>
  <c r="D684" i="3"/>
  <c r="G684" i="3" s="1"/>
  <c r="B685" i="3"/>
  <c r="E685" i="3"/>
  <c r="A686" i="3"/>
  <c r="I685" i="3"/>
  <c r="H685" i="3" s="1"/>
  <c r="I686" i="3" l="1"/>
  <c r="H686" i="3" s="1"/>
  <c r="A687" i="3"/>
  <c r="E686" i="3"/>
  <c r="B686" i="3"/>
  <c r="C685" i="3"/>
  <c r="F685" i="3" s="1"/>
  <c r="D685" i="3"/>
  <c r="G685" i="3" s="1"/>
  <c r="C686" i="3" l="1"/>
  <c r="F686" i="3" s="1"/>
  <c r="D686" i="3"/>
  <c r="G686" i="3" s="1"/>
  <c r="B687" i="3"/>
  <c r="E687" i="3"/>
  <c r="A688" i="3"/>
  <c r="I687" i="3"/>
  <c r="H687" i="3" s="1"/>
  <c r="I688" i="3" l="1"/>
  <c r="H688" i="3" s="1"/>
  <c r="A689" i="3"/>
  <c r="E688" i="3"/>
  <c r="B688" i="3"/>
  <c r="C687" i="3"/>
  <c r="F687" i="3" s="1"/>
  <c r="D687" i="3"/>
  <c r="G687" i="3" s="1"/>
  <c r="C688" i="3" l="1"/>
  <c r="F688" i="3" s="1"/>
  <c r="D688" i="3"/>
  <c r="G688" i="3" s="1"/>
  <c r="B689" i="3"/>
  <c r="E689" i="3"/>
  <c r="A690" i="3"/>
  <c r="I689" i="3"/>
  <c r="H689" i="3" s="1"/>
  <c r="I690" i="3" l="1"/>
  <c r="H690" i="3" s="1"/>
  <c r="A691" i="3"/>
  <c r="E690" i="3"/>
  <c r="B690" i="3"/>
  <c r="C689" i="3"/>
  <c r="F689" i="3" s="1"/>
  <c r="D689" i="3"/>
  <c r="G689" i="3" s="1"/>
  <c r="C690" i="3" l="1"/>
  <c r="F690" i="3" s="1"/>
  <c r="D690" i="3"/>
  <c r="G690" i="3" s="1"/>
  <c r="B691" i="3"/>
  <c r="E691" i="3"/>
  <c r="A692" i="3"/>
  <c r="I691" i="3"/>
  <c r="H691" i="3" s="1"/>
  <c r="I692" i="3" l="1"/>
  <c r="H692" i="3" s="1"/>
  <c r="A693" i="3"/>
  <c r="E692" i="3"/>
  <c r="B692" i="3"/>
  <c r="C691" i="3"/>
  <c r="F691" i="3" s="1"/>
  <c r="D691" i="3"/>
  <c r="G691" i="3" s="1"/>
  <c r="C692" i="3" l="1"/>
  <c r="F692" i="3" s="1"/>
  <c r="D692" i="3"/>
  <c r="G692" i="3" s="1"/>
  <c r="B693" i="3"/>
  <c r="E693" i="3"/>
  <c r="A694" i="3"/>
  <c r="I693" i="3"/>
  <c r="H693" i="3" s="1"/>
  <c r="I694" i="3" l="1"/>
  <c r="H694" i="3" s="1"/>
  <c r="A695" i="3"/>
  <c r="E694" i="3"/>
  <c r="B694" i="3"/>
  <c r="C693" i="3"/>
  <c r="F693" i="3" s="1"/>
  <c r="D693" i="3"/>
  <c r="G693" i="3" s="1"/>
  <c r="C694" i="3" l="1"/>
  <c r="F694" i="3" s="1"/>
  <c r="D694" i="3"/>
  <c r="G694" i="3" s="1"/>
  <c r="B695" i="3"/>
  <c r="E695" i="3"/>
  <c r="A696" i="3"/>
  <c r="I695" i="3"/>
  <c r="H695" i="3" s="1"/>
  <c r="I696" i="3" l="1"/>
  <c r="H696" i="3" s="1"/>
  <c r="A697" i="3"/>
  <c r="E696" i="3"/>
  <c r="B696" i="3"/>
  <c r="C695" i="3"/>
  <c r="F695" i="3" s="1"/>
  <c r="D695" i="3"/>
  <c r="G695" i="3" s="1"/>
  <c r="C696" i="3" l="1"/>
  <c r="F696" i="3" s="1"/>
  <c r="D696" i="3"/>
  <c r="G696" i="3" s="1"/>
  <c r="B697" i="3"/>
  <c r="E697" i="3"/>
  <c r="A698" i="3"/>
  <c r="I697" i="3"/>
  <c r="H697" i="3" s="1"/>
  <c r="I698" i="3" l="1"/>
  <c r="H698" i="3" s="1"/>
  <c r="A699" i="3"/>
  <c r="E698" i="3"/>
  <c r="B698" i="3"/>
  <c r="C697" i="3"/>
  <c r="F697" i="3" s="1"/>
  <c r="D697" i="3"/>
  <c r="G697" i="3" s="1"/>
  <c r="C698" i="3" l="1"/>
  <c r="F698" i="3" s="1"/>
  <c r="D698" i="3"/>
  <c r="G698" i="3" s="1"/>
  <c r="B699" i="3"/>
  <c r="E699" i="3"/>
  <c r="A700" i="3"/>
  <c r="I699" i="3"/>
  <c r="H699" i="3" s="1"/>
  <c r="I700" i="3" l="1"/>
  <c r="H700" i="3" s="1"/>
  <c r="A701" i="3"/>
  <c r="E700" i="3"/>
  <c r="B700" i="3"/>
  <c r="C699" i="3"/>
  <c r="F699" i="3" s="1"/>
  <c r="D699" i="3"/>
  <c r="G699" i="3" s="1"/>
  <c r="C700" i="3" l="1"/>
  <c r="F700" i="3" s="1"/>
  <c r="D700" i="3"/>
  <c r="G700" i="3" s="1"/>
  <c r="B701" i="3"/>
  <c r="E701" i="3"/>
  <c r="A702" i="3"/>
  <c r="I701" i="3"/>
  <c r="H701" i="3" s="1"/>
  <c r="I702" i="3" l="1"/>
  <c r="H702" i="3" s="1"/>
  <c r="A703" i="3"/>
  <c r="E702" i="3"/>
  <c r="B702" i="3"/>
  <c r="C701" i="3"/>
  <c r="F701" i="3" s="1"/>
  <c r="D701" i="3"/>
  <c r="G701" i="3" s="1"/>
  <c r="C702" i="3" l="1"/>
  <c r="F702" i="3" s="1"/>
  <c r="D702" i="3"/>
  <c r="G702" i="3" s="1"/>
  <c r="B703" i="3"/>
  <c r="E703" i="3"/>
  <c r="A704" i="3"/>
  <c r="I703" i="3"/>
  <c r="H703" i="3" s="1"/>
  <c r="I704" i="3" l="1"/>
  <c r="H704" i="3" s="1"/>
  <c r="A705" i="3"/>
  <c r="E704" i="3"/>
  <c r="B704" i="3"/>
  <c r="C703" i="3"/>
  <c r="F703" i="3" s="1"/>
  <c r="D703" i="3"/>
  <c r="G703" i="3" s="1"/>
  <c r="C704" i="3" l="1"/>
  <c r="F704" i="3" s="1"/>
  <c r="D704" i="3"/>
  <c r="G704" i="3" s="1"/>
  <c r="B705" i="3"/>
  <c r="E705" i="3"/>
  <c r="A706" i="3"/>
  <c r="I705" i="3"/>
  <c r="H705" i="3" s="1"/>
  <c r="I706" i="3" l="1"/>
  <c r="H706" i="3" s="1"/>
  <c r="A707" i="3"/>
  <c r="E706" i="3"/>
  <c r="B706" i="3"/>
  <c r="C705" i="3"/>
  <c r="F705" i="3" s="1"/>
  <c r="D705" i="3"/>
  <c r="G705" i="3" s="1"/>
  <c r="C706" i="3" l="1"/>
  <c r="F706" i="3" s="1"/>
  <c r="D706" i="3"/>
  <c r="G706" i="3" s="1"/>
  <c r="B707" i="3"/>
  <c r="E707" i="3"/>
  <c r="A708" i="3"/>
  <c r="I707" i="3"/>
  <c r="H707" i="3" s="1"/>
  <c r="I708" i="3" l="1"/>
  <c r="H708" i="3" s="1"/>
  <c r="A709" i="3"/>
  <c r="E708" i="3"/>
  <c r="B708" i="3"/>
  <c r="C707" i="3"/>
  <c r="F707" i="3" s="1"/>
  <c r="D707" i="3"/>
  <c r="G707" i="3" s="1"/>
  <c r="C708" i="3" l="1"/>
  <c r="F708" i="3" s="1"/>
  <c r="D708" i="3"/>
  <c r="G708" i="3" s="1"/>
  <c r="B709" i="3"/>
  <c r="E709" i="3"/>
  <c r="A710" i="3"/>
  <c r="I709" i="3"/>
  <c r="H709" i="3" s="1"/>
  <c r="I710" i="3" l="1"/>
  <c r="H710" i="3" s="1"/>
  <c r="A711" i="3"/>
  <c r="E710" i="3"/>
  <c r="B710" i="3"/>
  <c r="C709" i="3"/>
  <c r="F709" i="3" s="1"/>
  <c r="D709" i="3"/>
  <c r="G709" i="3" s="1"/>
  <c r="C710" i="3" l="1"/>
  <c r="F710" i="3" s="1"/>
  <c r="D710" i="3"/>
  <c r="G710" i="3" s="1"/>
  <c r="B711" i="3"/>
  <c r="E711" i="3"/>
  <c r="A712" i="3"/>
  <c r="I711" i="3"/>
  <c r="H711" i="3" s="1"/>
  <c r="I712" i="3" l="1"/>
  <c r="H712" i="3" s="1"/>
  <c r="A713" i="3"/>
  <c r="E712" i="3"/>
  <c r="B712" i="3"/>
  <c r="C711" i="3"/>
  <c r="F711" i="3" s="1"/>
  <c r="D711" i="3"/>
  <c r="G711" i="3" s="1"/>
  <c r="C712" i="3" l="1"/>
  <c r="F712" i="3" s="1"/>
  <c r="D712" i="3"/>
  <c r="G712" i="3" s="1"/>
  <c r="B713" i="3"/>
  <c r="E713" i="3"/>
  <c r="A714" i="3"/>
  <c r="I713" i="3"/>
  <c r="H713" i="3" s="1"/>
  <c r="I714" i="3" l="1"/>
  <c r="H714" i="3" s="1"/>
  <c r="A715" i="3"/>
  <c r="E714" i="3"/>
  <c r="B714" i="3"/>
  <c r="C713" i="3"/>
  <c r="F713" i="3" s="1"/>
  <c r="D713" i="3"/>
  <c r="G713" i="3" s="1"/>
  <c r="C714" i="3" l="1"/>
  <c r="F714" i="3" s="1"/>
  <c r="D714" i="3"/>
  <c r="G714" i="3" s="1"/>
  <c r="B715" i="3"/>
  <c r="E715" i="3"/>
  <c r="A716" i="3"/>
  <c r="I715" i="3"/>
  <c r="H715" i="3" s="1"/>
  <c r="I716" i="3" l="1"/>
  <c r="H716" i="3" s="1"/>
  <c r="A717" i="3"/>
  <c r="E716" i="3"/>
  <c r="B716" i="3"/>
  <c r="C715" i="3"/>
  <c r="F715" i="3" s="1"/>
  <c r="D715" i="3"/>
  <c r="G715" i="3" s="1"/>
  <c r="C716" i="3" l="1"/>
  <c r="F716" i="3" s="1"/>
  <c r="D716" i="3"/>
  <c r="G716" i="3" s="1"/>
  <c r="B717" i="3"/>
  <c r="E717" i="3"/>
  <c r="A718" i="3"/>
  <c r="I717" i="3"/>
  <c r="H717" i="3" s="1"/>
  <c r="I718" i="3" l="1"/>
  <c r="H718" i="3" s="1"/>
  <c r="A719" i="3"/>
  <c r="E718" i="3"/>
  <c r="B718" i="3"/>
  <c r="C717" i="3"/>
  <c r="F717" i="3" s="1"/>
  <c r="D717" i="3"/>
  <c r="G717" i="3" s="1"/>
  <c r="C718" i="3" l="1"/>
  <c r="F718" i="3" s="1"/>
  <c r="D718" i="3"/>
  <c r="G718" i="3" s="1"/>
  <c r="B719" i="3"/>
  <c r="E719" i="3"/>
  <c r="A720" i="3"/>
  <c r="I719" i="3"/>
  <c r="H719" i="3" s="1"/>
  <c r="I720" i="3" l="1"/>
  <c r="H720" i="3" s="1"/>
  <c r="A721" i="3"/>
  <c r="E720" i="3"/>
  <c r="B720" i="3"/>
  <c r="C719" i="3"/>
  <c r="F719" i="3" s="1"/>
  <c r="D719" i="3"/>
  <c r="G719" i="3" s="1"/>
  <c r="C720" i="3" l="1"/>
  <c r="F720" i="3" s="1"/>
  <c r="D720" i="3"/>
  <c r="G720" i="3" s="1"/>
  <c r="B721" i="3"/>
  <c r="E721" i="3"/>
  <c r="A722" i="3"/>
  <c r="I721" i="3"/>
  <c r="H721" i="3" s="1"/>
  <c r="I722" i="3" l="1"/>
  <c r="H722" i="3" s="1"/>
  <c r="A723" i="3"/>
  <c r="E722" i="3"/>
  <c r="B722" i="3"/>
  <c r="C721" i="3"/>
  <c r="F721" i="3" s="1"/>
  <c r="D721" i="3"/>
  <c r="G721" i="3" s="1"/>
  <c r="C722" i="3" l="1"/>
  <c r="F722" i="3" s="1"/>
  <c r="D722" i="3"/>
  <c r="G722" i="3" s="1"/>
  <c r="B723" i="3"/>
  <c r="E723" i="3"/>
  <c r="A724" i="3"/>
  <c r="I723" i="3"/>
  <c r="H723" i="3" s="1"/>
  <c r="I724" i="3" l="1"/>
  <c r="H724" i="3" s="1"/>
  <c r="A725" i="3"/>
  <c r="E724" i="3"/>
  <c r="B724" i="3"/>
  <c r="C723" i="3"/>
  <c r="F723" i="3" s="1"/>
  <c r="D723" i="3"/>
  <c r="G723" i="3" s="1"/>
  <c r="C724" i="3" l="1"/>
  <c r="F724" i="3" s="1"/>
  <c r="D724" i="3"/>
  <c r="G724" i="3" s="1"/>
  <c r="B725" i="3"/>
  <c r="E725" i="3"/>
  <c r="A726" i="3"/>
  <c r="I725" i="3"/>
  <c r="H725" i="3" s="1"/>
  <c r="I726" i="3" l="1"/>
  <c r="H726" i="3" s="1"/>
  <c r="A727" i="3"/>
  <c r="E726" i="3"/>
  <c r="B726" i="3"/>
  <c r="C725" i="3"/>
  <c r="F725" i="3" s="1"/>
  <c r="D725" i="3"/>
  <c r="G725" i="3" s="1"/>
  <c r="C726" i="3" l="1"/>
  <c r="F726" i="3" s="1"/>
  <c r="D726" i="3"/>
  <c r="G726" i="3" s="1"/>
  <c r="B727" i="3"/>
  <c r="E727" i="3"/>
  <c r="A728" i="3"/>
  <c r="I727" i="3"/>
  <c r="H727" i="3" s="1"/>
  <c r="I728" i="3" l="1"/>
  <c r="H728" i="3" s="1"/>
  <c r="A729" i="3"/>
  <c r="E728" i="3"/>
  <c r="B728" i="3"/>
  <c r="C727" i="3"/>
  <c r="F727" i="3" s="1"/>
  <c r="D727" i="3"/>
  <c r="G727" i="3" s="1"/>
  <c r="C728" i="3" l="1"/>
  <c r="F728" i="3" s="1"/>
  <c r="D728" i="3"/>
  <c r="G728" i="3" s="1"/>
  <c r="B729" i="3"/>
  <c r="E729" i="3"/>
  <c r="A730" i="3"/>
  <c r="I729" i="3"/>
  <c r="H729" i="3" s="1"/>
  <c r="I730" i="3" l="1"/>
  <c r="H730" i="3" s="1"/>
  <c r="A731" i="3"/>
  <c r="E730" i="3"/>
  <c r="B730" i="3"/>
  <c r="C729" i="3"/>
  <c r="F729" i="3" s="1"/>
  <c r="D729" i="3"/>
  <c r="G729" i="3" s="1"/>
  <c r="C730" i="3" l="1"/>
  <c r="F730" i="3" s="1"/>
  <c r="D730" i="3"/>
  <c r="G730" i="3" s="1"/>
  <c r="B731" i="3"/>
  <c r="E731" i="3"/>
  <c r="A732" i="3"/>
  <c r="I731" i="3"/>
  <c r="H731" i="3" s="1"/>
  <c r="I732" i="3" l="1"/>
  <c r="H732" i="3" s="1"/>
  <c r="A733" i="3"/>
  <c r="E732" i="3"/>
  <c r="B732" i="3"/>
  <c r="C731" i="3"/>
  <c r="F731" i="3" s="1"/>
  <c r="D731" i="3"/>
  <c r="G731" i="3" s="1"/>
  <c r="C732" i="3" l="1"/>
  <c r="F732" i="3" s="1"/>
  <c r="D732" i="3"/>
  <c r="G732" i="3" s="1"/>
  <c r="B733" i="3"/>
  <c r="E733" i="3"/>
  <c r="A734" i="3"/>
  <c r="I733" i="3"/>
  <c r="H733" i="3" s="1"/>
  <c r="I734" i="3" l="1"/>
  <c r="H734" i="3" s="1"/>
  <c r="A735" i="3"/>
  <c r="E734" i="3"/>
  <c r="B734" i="3"/>
  <c r="C733" i="3"/>
  <c r="F733" i="3" s="1"/>
  <c r="D733" i="3"/>
  <c r="G733" i="3" s="1"/>
  <c r="C734" i="3" l="1"/>
  <c r="F734" i="3" s="1"/>
  <c r="D734" i="3"/>
  <c r="G734" i="3" s="1"/>
  <c r="B735" i="3"/>
  <c r="E735" i="3"/>
  <c r="A736" i="3"/>
  <c r="I735" i="3"/>
  <c r="H735" i="3" s="1"/>
  <c r="I736" i="3" l="1"/>
  <c r="H736" i="3" s="1"/>
  <c r="A737" i="3"/>
  <c r="E736" i="3"/>
  <c r="B736" i="3"/>
  <c r="C735" i="3"/>
  <c r="F735" i="3" s="1"/>
  <c r="D735" i="3"/>
  <c r="G735" i="3" s="1"/>
  <c r="C736" i="3" l="1"/>
  <c r="F736" i="3" s="1"/>
  <c r="D736" i="3"/>
  <c r="G736" i="3" s="1"/>
  <c r="B737" i="3"/>
  <c r="E737" i="3"/>
  <c r="A738" i="3"/>
  <c r="I737" i="3"/>
  <c r="H737" i="3" s="1"/>
  <c r="I738" i="3" l="1"/>
  <c r="H738" i="3" s="1"/>
  <c r="A739" i="3"/>
  <c r="E738" i="3"/>
  <c r="B738" i="3"/>
  <c r="C737" i="3"/>
  <c r="F737" i="3" s="1"/>
  <c r="D737" i="3"/>
  <c r="G737" i="3" s="1"/>
  <c r="C738" i="3" l="1"/>
  <c r="F738" i="3" s="1"/>
  <c r="D738" i="3"/>
  <c r="G738" i="3" s="1"/>
  <c r="B739" i="3"/>
  <c r="E739" i="3"/>
  <c r="A740" i="3"/>
  <c r="I739" i="3"/>
  <c r="H739" i="3" s="1"/>
  <c r="I740" i="3" l="1"/>
  <c r="H740" i="3" s="1"/>
  <c r="A741" i="3"/>
  <c r="E740" i="3"/>
  <c r="B740" i="3"/>
  <c r="C739" i="3"/>
  <c r="F739" i="3" s="1"/>
  <c r="D739" i="3"/>
  <c r="G739" i="3" s="1"/>
  <c r="C740" i="3" l="1"/>
  <c r="F740" i="3" s="1"/>
  <c r="D740" i="3"/>
  <c r="G740" i="3" s="1"/>
  <c r="B741" i="3"/>
  <c r="E741" i="3"/>
  <c r="A742" i="3"/>
  <c r="I741" i="3"/>
  <c r="H741" i="3" s="1"/>
  <c r="I742" i="3" l="1"/>
  <c r="H742" i="3" s="1"/>
  <c r="A743" i="3"/>
  <c r="E742" i="3"/>
  <c r="B742" i="3"/>
  <c r="C741" i="3"/>
  <c r="F741" i="3" s="1"/>
  <c r="D741" i="3"/>
  <c r="G741" i="3" s="1"/>
  <c r="C742" i="3" l="1"/>
  <c r="F742" i="3" s="1"/>
  <c r="D742" i="3"/>
  <c r="G742" i="3" s="1"/>
  <c r="B743" i="3"/>
  <c r="E743" i="3"/>
  <c r="A744" i="3"/>
  <c r="I743" i="3"/>
  <c r="H743" i="3" s="1"/>
  <c r="I744" i="3" l="1"/>
  <c r="H744" i="3" s="1"/>
  <c r="A745" i="3"/>
  <c r="E744" i="3"/>
  <c r="B744" i="3"/>
  <c r="C743" i="3"/>
  <c r="F743" i="3" s="1"/>
  <c r="D743" i="3"/>
  <c r="G743" i="3" s="1"/>
  <c r="C744" i="3" l="1"/>
  <c r="F744" i="3" s="1"/>
  <c r="D744" i="3"/>
  <c r="G744" i="3" s="1"/>
  <c r="B745" i="3"/>
  <c r="E745" i="3"/>
  <c r="A746" i="3"/>
  <c r="I745" i="3"/>
  <c r="H745" i="3" s="1"/>
  <c r="I746" i="3" l="1"/>
  <c r="H746" i="3" s="1"/>
  <c r="A747" i="3"/>
  <c r="E746" i="3"/>
  <c r="B746" i="3"/>
  <c r="C745" i="3"/>
  <c r="F745" i="3" s="1"/>
  <c r="D745" i="3"/>
  <c r="G745" i="3" s="1"/>
  <c r="C746" i="3" l="1"/>
  <c r="F746" i="3" s="1"/>
  <c r="D746" i="3"/>
  <c r="G746" i="3" s="1"/>
  <c r="B747" i="3"/>
  <c r="E747" i="3"/>
  <c r="A748" i="3"/>
  <c r="I747" i="3"/>
  <c r="H747" i="3" s="1"/>
  <c r="I748" i="3" l="1"/>
  <c r="H748" i="3" s="1"/>
  <c r="A749" i="3"/>
  <c r="E748" i="3"/>
  <c r="B748" i="3"/>
  <c r="C747" i="3"/>
  <c r="F747" i="3" s="1"/>
  <c r="D747" i="3"/>
  <c r="G747" i="3" s="1"/>
  <c r="C748" i="3" l="1"/>
  <c r="F748" i="3" s="1"/>
  <c r="D748" i="3"/>
  <c r="G748" i="3" s="1"/>
  <c r="B749" i="3"/>
  <c r="E749" i="3"/>
  <c r="A750" i="3"/>
  <c r="I749" i="3"/>
  <c r="H749" i="3" s="1"/>
  <c r="I750" i="3" l="1"/>
  <c r="H750" i="3" s="1"/>
  <c r="A751" i="3"/>
  <c r="E750" i="3"/>
  <c r="B750" i="3"/>
  <c r="C749" i="3"/>
  <c r="F749" i="3" s="1"/>
  <c r="D749" i="3"/>
  <c r="G749" i="3" s="1"/>
  <c r="C750" i="3" l="1"/>
  <c r="F750" i="3" s="1"/>
  <c r="D750" i="3"/>
  <c r="G750" i="3" s="1"/>
  <c r="B751" i="3"/>
  <c r="E751" i="3"/>
  <c r="A752" i="3"/>
  <c r="I751" i="3"/>
  <c r="H751" i="3" s="1"/>
  <c r="I752" i="3" l="1"/>
  <c r="H752" i="3" s="1"/>
  <c r="A753" i="3"/>
  <c r="E752" i="3"/>
  <c r="B752" i="3"/>
  <c r="C751" i="3"/>
  <c r="F751" i="3" s="1"/>
  <c r="D751" i="3"/>
  <c r="G751" i="3" s="1"/>
  <c r="C752" i="3" l="1"/>
  <c r="F752" i="3" s="1"/>
  <c r="D752" i="3"/>
  <c r="G752" i="3" s="1"/>
  <c r="B753" i="3"/>
  <c r="E753" i="3"/>
  <c r="A754" i="3"/>
  <c r="I753" i="3"/>
  <c r="H753" i="3" s="1"/>
  <c r="I754" i="3" l="1"/>
  <c r="H754" i="3" s="1"/>
  <c r="A755" i="3"/>
  <c r="E754" i="3"/>
  <c r="B754" i="3"/>
  <c r="C753" i="3"/>
  <c r="F753" i="3" s="1"/>
  <c r="D753" i="3"/>
  <c r="G753" i="3" s="1"/>
  <c r="C754" i="3" l="1"/>
  <c r="F754" i="3" s="1"/>
  <c r="D754" i="3"/>
  <c r="G754" i="3" s="1"/>
  <c r="B755" i="3"/>
  <c r="E755" i="3"/>
  <c r="A756" i="3"/>
  <c r="I755" i="3"/>
  <c r="H755" i="3" s="1"/>
  <c r="I756" i="3" l="1"/>
  <c r="H756" i="3" s="1"/>
  <c r="A757" i="3"/>
  <c r="E756" i="3"/>
  <c r="B756" i="3"/>
  <c r="C755" i="3"/>
  <c r="F755" i="3" s="1"/>
  <c r="D755" i="3"/>
  <c r="G755" i="3" s="1"/>
  <c r="C756" i="3" l="1"/>
  <c r="F756" i="3" s="1"/>
  <c r="D756" i="3"/>
  <c r="G756" i="3" s="1"/>
  <c r="B757" i="3"/>
  <c r="E757" i="3"/>
  <c r="A758" i="3"/>
  <c r="I757" i="3"/>
  <c r="H757" i="3" s="1"/>
  <c r="I758" i="3" l="1"/>
  <c r="H758" i="3" s="1"/>
  <c r="A759" i="3"/>
  <c r="E758" i="3"/>
  <c r="B758" i="3"/>
  <c r="C757" i="3"/>
  <c r="F757" i="3" s="1"/>
  <c r="D757" i="3"/>
  <c r="G757" i="3" s="1"/>
  <c r="C758" i="3" l="1"/>
  <c r="F758" i="3" s="1"/>
  <c r="D758" i="3"/>
  <c r="G758" i="3" s="1"/>
  <c r="B759" i="3"/>
  <c r="E759" i="3"/>
  <c r="A760" i="3"/>
  <c r="I759" i="3"/>
  <c r="H759" i="3" s="1"/>
  <c r="I760" i="3" l="1"/>
  <c r="H760" i="3" s="1"/>
  <c r="A761" i="3"/>
  <c r="E760" i="3"/>
  <c r="B760" i="3"/>
  <c r="C759" i="3"/>
  <c r="F759" i="3" s="1"/>
  <c r="D759" i="3"/>
  <c r="G759" i="3" s="1"/>
  <c r="C760" i="3" l="1"/>
  <c r="F760" i="3" s="1"/>
  <c r="D760" i="3"/>
  <c r="G760" i="3" s="1"/>
  <c r="B761" i="3"/>
  <c r="E761" i="3"/>
  <c r="A762" i="3"/>
  <c r="I761" i="3"/>
  <c r="H761" i="3" s="1"/>
  <c r="I762" i="3" l="1"/>
  <c r="H762" i="3" s="1"/>
  <c r="A763" i="3"/>
  <c r="E762" i="3"/>
  <c r="B762" i="3"/>
  <c r="C761" i="3"/>
  <c r="F761" i="3" s="1"/>
  <c r="D761" i="3"/>
  <c r="G761" i="3" s="1"/>
  <c r="C762" i="3" l="1"/>
  <c r="F762" i="3" s="1"/>
  <c r="D762" i="3"/>
  <c r="G762" i="3" s="1"/>
  <c r="B763" i="3"/>
  <c r="E763" i="3"/>
  <c r="A764" i="3"/>
  <c r="I763" i="3"/>
  <c r="H763" i="3" s="1"/>
  <c r="I764" i="3" l="1"/>
  <c r="H764" i="3" s="1"/>
  <c r="A765" i="3"/>
  <c r="E764" i="3"/>
  <c r="B764" i="3"/>
  <c r="C763" i="3"/>
  <c r="F763" i="3" s="1"/>
  <c r="D763" i="3"/>
  <c r="G763" i="3" s="1"/>
  <c r="C764" i="3" l="1"/>
  <c r="F764" i="3" s="1"/>
  <c r="D764" i="3"/>
  <c r="G764" i="3" s="1"/>
  <c r="B765" i="3"/>
  <c r="E765" i="3"/>
  <c r="A766" i="3"/>
  <c r="I765" i="3"/>
  <c r="H765" i="3" s="1"/>
  <c r="I766" i="3" l="1"/>
  <c r="H766" i="3" s="1"/>
  <c r="A767" i="3"/>
  <c r="E766" i="3"/>
  <c r="B766" i="3"/>
  <c r="C765" i="3"/>
  <c r="F765" i="3" s="1"/>
  <c r="D765" i="3"/>
  <c r="G765" i="3" s="1"/>
  <c r="C766" i="3" l="1"/>
  <c r="F766" i="3" s="1"/>
  <c r="D766" i="3"/>
  <c r="G766" i="3" s="1"/>
  <c r="B767" i="3"/>
  <c r="E767" i="3"/>
  <c r="A768" i="3"/>
  <c r="I767" i="3"/>
  <c r="H767" i="3" s="1"/>
  <c r="I768" i="3" l="1"/>
  <c r="H768" i="3" s="1"/>
  <c r="A769" i="3"/>
  <c r="E768" i="3"/>
  <c r="B768" i="3"/>
  <c r="C767" i="3"/>
  <c r="F767" i="3" s="1"/>
  <c r="D767" i="3"/>
  <c r="G767" i="3" s="1"/>
  <c r="C768" i="3" l="1"/>
  <c r="F768" i="3" s="1"/>
  <c r="D768" i="3"/>
  <c r="G768" i="3" s="1"/>
  <c r="B769" i="3"/>
  <c r="E769" i="3"/>
  <c r="A770" i="3"/>
  <c r="I769" i="3"/>
  <c r="H769" i="3" s="1"/>
  <c r="I770" i="3" l="1"/>
  <c r="H770" i="3" s="1"/>
  <c r="A771" i="3"/>
  <c r="E770" i="3"/>
  <c r="B770" i="3"/>
  <c r="C769" i="3"/>
  <c r="F769" i="3" s="1"/>
  <c r="D769" i="3"/>
  <c r="G769" i="3" s="1"/>
  <c r="C770" i="3" l="1"/>
  <c r="F770" i="3" s="1"/>
  <c r="D770" i="3"/>
  <c r="G770" i="3" s="1"/>
  <c r="B771" i="3"/>
  <c r="E771" i="3"/>
  <c r="A772" i="3"/>
  <c r="I771" i="3"/>
  <c r="H771" i="3" s="1"/>
  <c r="I772" i="3" l="1"/>
  <c r="H772" i="3" s="1"/>
  <c r="A773" i="3"/>
  <c r="E772" i="3"/>
  <c r="B772" i="3"/>
  <c r="C771" i="3"/>
  <c r="F771" i="3" s="1"/>
  <c r="D771" i="3"/>
  <c r="G771" i="3" s="1"/>
  <c r="C772" i="3" l="1"/>
  <c r="F772" i="3" s="1"/>
  <c r="D772" i="3"/>
  <c r="G772" i="3" s="1"/>
  <c r="B773" i="3"/>
  <c r="E773" i="3"/>
  <c r="A774" i="3"/>
  <c r="I773" i="3"/>
  <c r="H773" i="3" s="1"/>
  <c r="I774" i="3" l="1"/>
  <c r="H774" i="3" s="1"/>
  <c r="A775" i="3"/>
  <c r="E774" i="3"/>
  <c r="B774" i="3"/>
  <c r="C773" i="3"/>
  <c r="F773" i="3" s="1"/>
  <c r="D773" i="3"/>
  <c r="G773" i="3" s="1"/>
  <c r="C774" i="3" l="1"/>
  <c r="F774" i="3" s="1"/>
  <c r="D774" i="3"/>
  <c r="G774" i="3" s="1"/>
  <c r="B775" i="3"/>
  <c r="E775" i="3"/>
  <c r="A776" i="3"/>
  <c r="I775" i="3"/>
  <c r="H775" i="3" s="1"/>
  <c r="I776" i="3" l="1"/>
  <c r="H776" i="3" s="1"/>
  <c r="A777" i="3"/>
  <c r="E776" i="3"/>
  <c r="B776" i="3"/>
  <c r="C775" i="3"/>
  <c r="F775" i="3" s="1"/>
  <c r="D775" i="3"/>
  <c r="G775" i="3" s="1"/>
  <c r="C776" i="3" l="1"/>
  <c r="F776" i="3" s="1"/>
  <c r="D776" i="3"/>
  <c r="G776" i="3" s="1"/>
  <c r="B777" i="3"/>
  <c r="E777" i="3"/>
  <c r="A778" i="3"/>
  <c r="I777" i="3"/>
  <c r="H777" i="3" s="1"/>
  <c r="I778" i="3" l="1"/>
  <c r="H778" i="3" s="1"/>
  <c r="A779" i="3"/>
  <c r="E778" i="3"/>
  <c r="B778" i="3"/>
  <c r="C777" i="3"/>
  <c r="F777" i="3" s="1"/>
  <c r="D777" i="3"/>
  <c r="G777" i="3" s="1"/>
  <c r="C778" i="3" l="1"/>
  <c r="F778" i="3" s="1"/>
  <c r="D778" i="3"/>
  <c r="G778" i="3" s="1"/>
  <c r="B779" i="3"/>
  <c r="E779" i="3"/>
  <c r="A780" i="3"/>
  <c r="I779" i="3"/>
  <c r="H779" i="3" s="1"/>
  <c r="I780" i="3" l="1"/>
  <c r="H780" i="3" s="1"/>
  <c r="A781" i="3"/>
  <c r="E780" i="3"/>
  <c r="B780" i="3"/>
  <c r="C779" i="3"/>
  <c r="F779" i="3" s="1"/>
  <c r="D779" i="3"/>
  <c r="G779" i="3" s="1"/>
  <c r="C780" i="3" l="1"/>
  <c r="F780" i="3" s="1"/>
  <c r="D780" i="3"/>
  <c r="G780" i="3" s="1"/>
  <c r="B781" i="3"/>
  <c r="E781" i="3"/>
  <c r="A782" i="3"/>
  <c r="I781" i="3"/>
  <c r="H781" i="3" s="1"/>
  <c r="I782" i="3" l="1"/>
  <c r="H782" i="3" s="1"/>
  <c r="A783" i="3"/>
  <c r="E782" i="3"/>
  <c r="B782" i="3"/>
  <c r="C781" i="3"/>
  <c r="F781" i="3" s="1"/>
  <c r="D781" i="3"/>
  <c r="G781" i="3" s="1"/>
  <c r="C782" i="3" l="1"/>
  <c r="F782" i="3" s="1"/>
  <c r="D782" i="3"/>
  <c r="G782" i="3" s="1"/>
  <c r="B783" i="3"/>
  <c r="E783" i="3"/>
  <c r="A784" i="3"/>
  <c r="I783" i="3"/>
  <c r="H783" i="3" s="1"/>
  <c r="I784" i="3" l="1"/>
  <c r="H784" i="3" s="1"/>
  <c r="A785" i="3"/>
  <c r="E784" i="3"/>
  <c r="B784" i="3"/>
  <c r="C783" i="3"/>
  <c r="F783" i="3" s="1"/>
  <c r="D783" i="3"/>
  <c r="G783" i="3" s="1"/>
  <c r="C784" i="3" l="1"/>
  <c r="F784" i="3" s="1"/>
  <c r="D784" i="3"/>
  <c r="G784" i="3" s="1"/>
  <c r="B785" i="3"/>
  <c r="E785" i="3"/>
  <c r="A786" i="3"/>
  <c r="I785" i="3"/>
  <c r="H785" i="3" s="1"/>
  <c r="I786" i="3" l="1"/>
  <c r="H786" i="3" s="1"/>
  <c r="A787" i="3"/>
  <c r="E786" i="3"/>
  <c r="B786" i="3"/>
  <c r="C785" i="3"/>
  <c r="F785" i="3" s="1"/>
  <c r="D785" i="3"/>
  <c r="G785" i="3" s="1"/>
  <c r="C786" i="3" l="1"/>
  <c r="F786" i="3" s="1"/>
  <c r="D786" i="3"/>
  <c r="G786" i="3" s="1"/>
  <c r="B787" i="3"/>
  <c r="E787" i="3"/>
  <c r="A788" i="3"/>
  <c r="I787" i="3"/>
  <c r="H787" i="3" s="1"/>
  <c r="I788" i="3" l="1"/>
  <c r="H788" i="3" s="1"/>
  <c r="A789" i="3"/>
  <c r="E788" i="3"/>
  <c r="B788" i="3"/>
  <c r="C787" i="3"/>
  <c r="F787" i="3" s="1"/>
  <c r="D787" i="3"/>
  <c r="G787" i="3" s="1"/>
  <c r="C788" i="3" l="1"/>
  <c r="F788" i="3" s="1"/>
  <c r="D788" i="3"/>
  <c r="G788" i="3" s="1"/>
  <c r="B789" i="3"/>
  <c r="E789" i="3"/>
  <c r="A790" i="3"/>
  <c r="I789" i="3"/>
  <c r="H789" i="3" s="1"/>
  <c r="I790" i="3" l="1"/>
  <c r="H790" i="3" s="1"/>
  <c r="A791" i="3"/>
  <c r="E790" i="3"/>
  <c r="B790" i="3"/>
  <c r="C789" i="3"/>
  <c r="F789" i="3" s="1"/>
  <c r="D789" i="3"/>
  <c r="G789" i="3" s="1"/>
  <c r="C790" i="3" l="1"/>
  <c r="F790" i="3" s="1"/>
  <c r="D790" i="3"/>
  <c r="G790" i="3" s="1"/>
  <c r="B791" i="3"/>
  <c r="E791" i="3"/>
  <c r="A792" i="3"/>
  <c r="I791" i="3"/>
  <c r="H791" i="3" s="1"/>
  <c r="I792" i="3" l="1"/>
  <c r="H792" i="3" s="1"/>
  <c r="A793" i="3"/>
  <c r="E792" i="3"/>
  <c r="B792" i="3"/>
  <c r="C791" i="3"/>
  <c r="F791" i="3" s="1"/>
  <c r="D791" i="3"/>
  <c r="G791" i="3" s="1"/>
  <c r="C792" i="3" l="1"/>
  <c r="F792" i="3" s="1"/>
  <c r="D792" i="3"/>
  <c r="G792" i="3" s="1"/>
  <c r="B793" i="3"/>
  <c r="E793" i="3"/>
  <c r="A794" i="3"/>
  <c r="I793" i="3"/>
  <c r="H793" i="3" s="1"/>
  <c r="I794" i="3" l="1"/>
  <c r="H794" i="3" s="1"/>
  <c r="A795" i="3"/>
  <c r="E794" i="3"/>
  <c r="B794" i="3"/>
  <c r="C793" i="3"/>
  <c r="F793" i="3" s="1"/>
  <c r="D793" i="3"/>
  <c r="G793" i="3" s="1"/>
  <c r="C794" i="3" l="1"/>
  <c r="F794" i="3" s="1"/>
  <c r="D794" i="3"/>
  <c r="G794" i="3" s="1"/>
  <c r="B795" i="3"/>
  <c r="E795" i="3"/>
  <c r="A796" i="3"/>
  <c r="I795" i="3"/>
  <c r="H795" i="3" s="1"/>
  <c r="I796" i="3" l="1"/>
  <c r="H796" i="3" s="1"/>
  <c r="A797" i="3"/>
  <c r="E796" i="3"/>
  <c r="B796" i="3"/>
  <c r="C795" i="3"/>
  <c r="F795" i="3" s="1"/>
  <c r="D795" i="3"/>
  <c r="G795" i="3" s="1"/>
  <c r="C796" i="3" l="1"/>
  <c r="F796" i="3" s="1"/>
  <c r="D796" i="3"/>
  <c r="G796" i="3" s="1"/>
  <c r="B797" i="3"/>
  <c r="E797" i="3"/>
  <c r="A798" i="3"/>
  <c r="I797" i="3"/>
  <c r="H797" i="3" s="1"/>
  <c r="I798" i="3" l="1"/>
  <c r="H798" i="3" s="1"/>
  <c r="A799" i="3"/>
  <c r="E798" i="3"/>
  <c r="B798" i="3"/>
  <c r="C797" i="3"/>
  <c r="F797" i="3" s="1"/>
  <c r="D797" i="3"/>
  <c r="G797" i="3" s="1"/>
  <c r="C798" i="3" l="1"/>
  <c r="F798" i="3" s="1"/>
  <c r="D798" i="3"/>
  <c r="G798" i="3" s="1"/>
  <c r="B799" i="3"/>
  <c r="E799" i="3"/>
  <c r="A800" i="3"/>
  <c r="I799" i="3"/>
  <c r="H799" i="3" s="1"/>
  <c r="I800" i="3" l="1"/>
  <c r="H800" i="3" s="1"/>
  <c r="A801" i="3"/>
  <c r="E800" i="3"/>
  <c r="B800" i="3"/>
  <c r="C799" i="3"/>
  <c r="F799" i="3" s="1"/>
  <c r="D799" i="3"/>
  <c r="G799" i="3" s="1"/>
  <c r="C800" i="3" l="1"/>
  <c r="F800" i="3" s="1"/>
  <c r="D800" i="3"/>
  <c r="G800" i="3" s="1"/>
  <c r="B801" i="3"/>
  <c r="E801" i="3"/>
  <c r="A802" i="3"/>
  <c r="I801" i="3"/>
  <c r="H801" i="3" s="1"/>
  <c r="I802" i="3" l="1"/>
  <c r="H802" i="3" s="1"/>
  <c r="A803" i="3"/>
  <c r="E802" i="3"/>
  <c r="B802" i="3"/>
  <c r="C801" i="3"/>
  <c r="F801" i="3" s="1"/>
  <c r="D801" i="3"/>
  <c r="G801" i="3" s="1"/>
  <c r="C802" i="3" l="1"/>
  <c r="F802" i="3" s="1"/>
  <c r="D802" i="3"/>
  <c r="G802" i="3" s="1"/>
  <c r="B803" i="3"/>
  <c r="E803" i="3"/>
  <c r="A804" i="3"/>
  <c r="I803" i="3"/>
  <c r="H803" i="3" s="1"/>
  <c r="I804" i="3" l="1"/>
  <c r="H804" i="3" s="1"/>
  <c r="A805" i="3"/>
  <c r="E804" i="3"/>
  <c r="B804" i="3"/>
  <c r="C803" i="3"/>
  <c r="F803" i="3" s="1"/>
  <c r="D803" i="3"/>
  <c r="G803" i="3" s="1"/>
  <c r="C804" i="3" l="1"/>
  <c r="F804" i="3" s="1"/>
  <c r="D804" i="3"/>
  <c r="G804" i="3" s="1"/>
  <c r="B805" i="3"/>
  <c r="E805" i="3"/>
  <c r="A806" i="3"/>
  <c r="I805" i="3"/>
  <c r="H805" i="3" s="1"/>
  <c r="I806" i="3" l="1"/>
  <c r="H806" i="3" s="1"/>
  <c r="A807" i="3"/>
  <c r="E806" i="3"/>
  <c r="B806" i="3"/>
  <c r="C805" i="3"/>
  <c r="F805" i="3" s="1"/>
  <c r="D805" i="3"/>
  <c r="G805" i="3" s="1"/>
  <c r="C806" i="3" l="1"/>
  <c r="F806" i="3" s="1"/>
  <c r="D806" i="3"/>
  <c r="G806" i="3" s="1"/>
  <c r="B807" i="3"/>
  <c r="E807" i="3"/>
  <c r="A808" i="3"/>
  <c r="I807" i="3"/>
  <c r="H807" i="3" s="1"/>
  <c r="I808" i="3" l="1"/>
  <c r="H808" i="3" s="1"/>
  <c r="A809" i="3"/>
  <c r="E808" i="3"/>
  <c r="B808" i="3"/>
  <c r="C807" i="3"/>
  <c r="F807" i="3" s="1"/>
  <c r="D807" i="3"/>
  <c r="G807" i="3" s="1"/>
  <c r="C808" i="3" l="1"/>
  <c r="F808" i="3" s="1"/>
  <c r="D808" i="3"/>
  <c r="G808" i="3" s="1"/>
  <c r="B809" i="3"/>
  <c r="E809" i="3"/>
  <c r="A810" i="3"/>
  <c r="I809" i="3"/>
  <c r="H809" i="3" s="1"/>
  <c r="I810" i="3" l="1"/>
  <c r="H810" i="3" s="1"/>
  <c r="A811" i="3"/>
  <c r="E810" i="3"/>
  <c r="B810" i="3"/>
  <c r="C809" i="3"/>
  <c r="F809" i="3" s="1"/>
  <c r="D809" i="3"/>
  <c r="G809" i="3" s="1"/>
  <c r="C810" i="3" l="1"/>
  <c r="F810" i="3" s="1"/>
  <c r="D810" i="3"/>
  <c r="G810" i="3" s="1"/>
  <c r="B811" i="3"/>
  <c r="E811" i="3"/>
  <c r="A812" i="3"/>
  <c r="I811" i="3"/>
  <c r="H811" i="3" s="1"/>
  <c r="I812" i="3" l="1"/>
  <c r="H812" i="3" s="1"/>
  <c r="A813" i="3"/>
  <c r="E812" i="3"/>
  <c r="B812" i="3"/>
  <c r="C811" i="3"/>
  <c r="F811" i="3" s="1"/>
  <c r="D811" i="3"/>
  <c r="G811" i="3" s="1"/>
  <c r="C812" i="3" l="1"/>
  <c r="F812" i="3" s="1"/>
  <c r="D812" i="3"/>
  <c r="G812" i="3" s="1"/>
  <c r="B813" i="3"/>
  <c r="E813" i="3"/>
  <c r="A814" i="3"/>
  <c r="I813" i="3"/>
  <c r="H813" i="3" s="1"/>
  <c r="I814" i="3" l="1"/>
  <c r="H814" i="3" s="1"/>
  <c r="A815" i="3"/>
  <c r="E814" i="3"/>
  <c r="B814" i="3"/>
  <c r="C813" i="3"/>
  <c r="F813" i="3" s="1"/>
  <c r="D813" i="3"/>
  <c r="G813" i="3" s="1"/>
  <c r="C814" i="3" l="1"/>
  <c r="F814" i="3" s="1"/>
  <c r="D814" i="3"/>
  <c r="G814" i="3" s="1"/>
  <c r="B815" i="3"/>
  <c r="E815" i="3"/>
  <c r="A816" i="3"/>
  <c r="I815" i="3"/>
  <c r="H815" i="3" s="1"/>
  <c r="I816" i="3" l="1"/>
  <c r="H816" i="3" s="1"/>
  <c r="A817" i="3"/>
  <c r="E816" i="3"/>
  <c r="B816" i="3"/>
  <c r="C815" i="3"/>
  <c r="F815" i="3" s="1"/>
  <c r="D815" i="3"/>
  <c r="G815" i="3" s="1"/>
  <c r="C816" i="3" l="1"/>
  <c r="F816" i="3" s="1"/>
  <c r="D816" i="3"/>
  <c r="G816" i="3" s="1"/>
  <c r="B817" i="3"/>
  <c r="E817" i="3"/>
  <c r="A818" i="3"/>
  <c r="I817" i="3"/>
  <c r="H817" i="3" s="1"/>
  <c r="I818" i="3" l="1"/>
  <c r="H818" i="3" s="1"/>
  <c r="A819" i="3"/>
  <c r="E818" i="3"/>
  <c r="B818" i="3"/>
  <c r="C817" i="3"/>
  <c r="F817" i="3" s="1"/>
  <c r="D817" i="3"/>
  <c r="G817" i="3" s="1"/>
  <c r="C818" i="3" l="1"/>
  <c r="F818" i="3" s="1"/>
  <c r="D818" i="3"/>
  <c r="G818" i="3" s="1"/>
  <c r="B819" i="3"/>
  <c r="E819" i="3"/>
  <c r="A820" i="3"/>
  <c r="I819" i="3"/>
  <c r="H819" i="3" s="1"/>
  <c r="B820" i="3" l="1"/>
  <c r="I820" i="3"/>
  <c r="H820" i="3" s="1"/>
  <c r="E820" i="3"/>
  <c r="A821" i="3"/>
  <c r="C819" i="3"/>
  <c r="F819" i="3" s="1"/>
  <c r="D819" i="3"/>
  <c r="G819" i="3" s="1"/>
  <c r="E821" i="3" l="1"/>
  <c r="B821" i="3"/>
  <c r="I821" i="3"/>
  <c r="H821" i="3" s="1"/>
  <c r="A822" i="3"/>
  <c r="C820" i="3"/>
  <c r="F820" i="3" s="1"/>
  <c r="D820" i="3"/>
  <c r="G820" i="3" s="1"/>
  <c r="B822" i="3" l="1"/>
  <c r="E822" i="3"/>
  <c r="A823" i="3"/>
  <c r="I822" i="3"/>
  <c r="H822" i="3" s="1"/>
  <c r="C821" i="3"/>
  <c r="F821" i="3" s="1"/>
  <c r="D821" i="3"/>
  <c r="G821" i="3" s="1"/>
  <c r="E823" i="3" l="1"/>
  <c r="B823" i="3"/>
  <c r="I823" i="3"/>
  <c r="H823" i="3" s="1"/>
  <c r="A824" i="3"/>
  <c r="D822" i="3"/>
  <c r="G822" i="3" s="1"/>
  <c r="C822" i="3"/>
  <c r="F822" i="3" s="1"/>
  <c r="B824" i="3" l="1"/>
  <c r="E824" i="3"/>
  <c r="A825" i="3"/>
  <c r="I824" i="3"/>
  <c r="H824" i="3" s="1"/>
  <c r="C823" i="3"/>
  <c r="F823" i="3" s="1"/>
  <c r="D823" i="3"/>
  <c r="G823" i="3" s="1"/>
  <c r="E825" i="3" l="1"/>
  <c r="B825" i="3"/>
  <c r="I825" i="3"/>
  <c r="H825" i="3" s="1"/>
  <c r="A826" i="3"/>
  <c r="D824" i="3"/>
  <c r="G824" i="3" s="1"/>
  <c r="C824" i="3"/>
  <c r="F824" i="3" s="1"/>
  <c r="B826" i="3" l="1"/>
  <c r="E826" i="3"/>
  <c r="A827" i="3"/>
  <c r="I826" i="3"/>
  <c r="H826" i="3" s="1"/>
  <c r="C825" i="3"/>
  <c r="F825" i="3" s="1"/>
  <c r="D825" i="3"/>
  <c r="G825" i="3" s="1"/>
  <c r="E827" i="3" l="1"/>
  <c r="B827" i="3"/>
  <c r="I827" i="3"/>
  <c r="H827" i="3" s="1"/>
  <c r="A828" i="3"/>
  <c r="D826" i="3"/>
  <c r="G826" i="3" s="1"/>
  <c r="C826" i="3"/>
  <c r="F826" i="3" s="1"/>
  <c r="B828" i="3" l="1"/>
  <c r="E828" i="3"/>
  <c r="A829" i="3"/>
  <c r="I828" i="3"/>
  <c r="H828" i="3" s="1"/>
  <c r="C827" i="3"/>
  <c r="F827" i="3" s="1"/>
  <c r="D827" i="3"/>
  <c r="G827" i="3" s="1"/>
  <c r="E829" i="3" l="1"/>
  <c r="B829" i="3"/>
  <c r="I829" i="3"/>
  <c r="H829" i="3" s="1"/>
  <c r="A830" i="3"/>
  <c r="D828" i="3"/>
  <c r="G828" i="3" s="1"/>
  <c r="C828" i="3"/>
  <c r="F828" i="3" s="1"/>
  <c r="B830" i="3" l="1"/>
  <c r="E830" i="3"/>
  <c r="A831" i="3"/>
  <c r="I830" i="3"/>
  <c r="H830" i="3" s="1"/>
  <c r="C829" i="3"/>
  <c r="F829" i="3" s="1"/>
  <c r="D829" i="3"/>
  <c r="G829" i="3" s="1"/>
  <c r="E831" i="3" l="1"/>
  <c r="B831" i="3"/>
  <c r="I831" i="3"/>
  <c r="H831" i="3" s="1"/>
  <c r="A832" i="3"/>
  <c r="D830" i="3"/>
  <c r="G830" i="3" s="1"/>
  <c r="C830" i="3"/>
  <c r="F830" i="3" s="1"/>
  <c r="B832" i="3" l="1"/>
  <c r="E832" i="3"/>
  <c r="A833" i="3"/>
  <c r="I832" i="3"/>
  <c r="H832" i="3" s="1"/>
  <c r="C831" i="3"/>
  <c r="F831" i="3" s="1"/>
  <c r="D831" i="3"/>
  <c r="G831" i="3" s="1"/>
  <c r="E833" i="3" l="1"/>
  <c r="B833" i="3"/>
  <c r="I833" i="3"/>
  <c r="H833" i="3" s="1"/>
  <c r="A834" i="3"/>
  <c r="D832" i="3"/>
  <c r="G832" i="3" s="1"/>
  <c r="C832" i="3"/>
  <c r="F832" i="3" s="1"/>
  <c r="B834" i="3" l="1"/>
  <c r="E834" i="3"/>
  <c r="A835" i="3"/>
  <c r="I834" i="3"/>
  <c r="H834" i="3" s="1"/>
  <c r="C833" i="3"/>
  <c r="F833" i="3" s="1"/>
  <c r="D833" i="3"/>
  <c r="G833" i="3" s="1"/>
  <c r="I835" i="3" l="1"/>
  <c r="H835" i="3" s="1"/>
  <c r="A836" i="3"/>
  <c r="E835" i="3"/>
  <c r="B835" i="3"/>
  <c r="C834" i="3"/>
  <c r="F834" i="3" s="1"/>
  <c r="D834" i="3"/>
  <c r="G834" i="3" s="1"/>
  <c r="C835" i="3" l="1"/>
  <c r="F835" i="3" s="1"/>
  <c r="D835" i="3"/>
  <c r="G835" i="3" s="1"/>
  <c r="B836" i="3"/>
  <c r="E836" i="3"/>
  <c r="A837" i="3"/>
  <c r="I836" i="3"/>
  <c r="H836" i="3" s="1"/>
  <c r="I837" i="3" l="1"/>
  <c r="H837" i="3" s="1"/>
  <c r="A838" i="3"/>
  <c r="E837" i="3"/>
  <c r="B837" i="3"/>
  <c r="C836" i="3"/>
  <c r="F836" i="3" s="1"/>
  <c r="D836" i="3"/>
  <c r="G836" i="3" s="1"/>
  <c r="C837" i="3" l="1"/>
  <c r="F837" i="3" s="1"/>
  <c r="D837" i="3"/>
  <c r="G837" i="3" s="1"/>
  <c r="B838" i="3"/>
  <c r="E838" i="3"/>
  <c r="A839" i="3"/>
  <c r="I838" i="3"/>
  <c r="H838" i="3" s="1"/>
  <c r="I839" i="3" l="1"/>
  <c r="H839" i="3" s="1"/>
  <c r="A840" i="3"/>
  <c r="E839" i="3"/>
  <c r="B839" i="3"/>
  <c r="C838" i="3"/>
  <c r="F838" i="3" s="1"/>
  <c r="D838" i="3"/>
  <c r="G838" i="3" s="1"/>
  <c r="C839" i="3" l="1"/>
  <c r="F839" i="3" s="1"/>
  <c r="D839" i="3"/>
  <c r="G839" i="3" s="1"/>
  <c r="B840" i="3"/>
  <c r="E840" i="3"/>
  <c r="A841" i="3"/>
  <c r="I840" i="3"/>
  <c r="H840" i="3" s="1"/>
  <c r="I841" i="3" l="1"/>
  <c r="H841" i="3" s="1"/>
  <c r="A842" i="3"/>
  <c r="E841" i="3"/>
  <c r="B841" i="3"/>
  <c r="C840" i="3"/>
  <c r="F840" i="3" s="1"/>
  <c r="D840" i="3"/>
  <c r="G840" i="3" s="1"/>
  <c r="C841" i="3" l="1"/>
  <c r="F841" i="3" s="1"/>
  <c r="D841" i="3"/>
  <c r="G841" i="3" s="1"/>
  <c r="B842" i="3"/>
  <c r="E842" i="3"/>
  <c r="A843" i="3"/>
  <c r="I842" i="3"/>
  <c r="H842" i="3" s="1"/>
  <c r="I843" i="3" l="1"/>
  <c r="H843" i="3" s="1"/>
  <c r="A844" i="3"/>
  <c r="E843" i="3"/>
  <c r="B843" i="3"/>
  <c r="C842" i="3"/>
  <c r="F842" i="3" s="1"/>
  <c r="D842" i="3"/>
  <c r="G842" i="3" s="1"/>
  <c r="C843" i="3" l="1"/>
  <c r="F843" i="3" s="1"/>
  <c r="D843" i="3"/>
  <c r="G843" i="3" s="1"/>
  <c r="B844" i="3"/>
  <c r="E844" i="3"/>
  <c r="A845" i="3"/>
  <c r="I844" i="3"/>
  <c r="H844" i="3" s="1"/>
  <c r="A846" i="3" l="1"/>
  <c r="I845" i="3"/>
  <c r="H845" i="3" s="1"/>
  <c r="E845" i="3"/>
  <c r="B845" i="3"/>
  <c r="C844" i="3"/>
  <c r="F844" i="3" s="1"/>
  <c r="D844" i="3"/>
  <c r="G844" i="3" s="1"/>
  <c r="C845" i="3" l="1"/>
  <c r="F845" i="3" s="1"/>
  <c r="D845" i="3"/>
  <c r="G845" i="3" s="1"/>
  <c r="E846" i="3"/>
  <c r="B846" i="3"/>
  <c r="I846" i="3"/>
  <c r="H846" i="3" s="1"/>
  <c r="A847" i="3"/>
  <c r="B847" i="3" l="1"/>
  <c r="E847" i="3"/>
  <c r="I847" i="3"/>
  <c r="H847" i="3" s="1"/>
  <c r="A848" i="3"/>
  <c r="C846" i="3"/>
  <c r="F846" i="3" s="1"/>
  <c r="D846" i="3"/>
  <c r="G846" i="3" s="1"/>
  <c r="I848" i="3" l="1"/>
  <c r="H848" i="3" s="1"/>
  <c r="A849" i="3"/>
  <c r="E848" i="3"/>
  <c r="B848" i="3"/>
  <c r="C847" i="3"/>
  <c r="F847" i="3" s="1"/>
  <c r="D847" i="3"/>
  <c r="G847" i="3" s="1"/>
  <c r="D848" i="3" l="1"/>
  <c r="G848" i="3" s="1"/>
  <c r="C848" i="3"/>
  <c r="F848" i="3" s="1"/>
  <c r="A850" i="3"/>
  <c r="I849" i="3"/>
  <c r="H849" i="3" s="1"/>
  <c r="B849" i="3"/>
  <c r="E849" i="3"/>
  <c r="C849" i="3" l="1"/>
  <c r="F849" i="3" s="1"/>
  <c r="D849" i="3"/>
  <c r="G849" i="3" s="1"/>
  <c r="I850" i="3"/>
  <c r="H850" i="3" s="1"/>
  <c r="A851" i="3"/>
  <c r="E850" i="3"/>
  <c r="B850" i="3"/>
  <c r="C850" i="3" l="1"/>
  <c r="F850" i="3" s="1"/>
  <c r="D850" i="3"/>
  <c r="G850" i="3" s="1"/>
  <c r="B851" i="3"/>
  <c r="E851" i="3"/>
  <c r="A852" i="3"/>
  <c r="I851" i="3"/>
  <c r="H851" i="3" s="1"/>
  <c r="E852" i="3" l="1"/>
  <c r="B852" i="3"/>
  <c r="I852" i="3"/>
  <c r="H852" i="3" s="1"/>
  <c r="A853" i="3"/>
  <c r="D851" i="3"/>
  <c r="G851" i="3" s="1"/>
  <c r="C851" i="3"/>
  <c r="F851" i="3" s="1"/>
  <c r="B853" i="3" l="1"/>
  <c r="E853" i="3"/>
  <c r="A854" i="3"/>
  <c r="I853" i="3"/>
  <c r="H853" i="3" s="1"/>
  <c r="C852" i="3"/>
  <c r="F852" i="3" s="1"/>
  <c r="D852" i="3"/>
  <c r="G852" i="3" s="1"/>
  <c r="E854" i="3" l="1"/>
  <c r="B854" i="3"/>
  <c r="I854" i="3"/>
  <c r="H854" i="3" s="1"/>
  <c r="A855" i="3"/>
  <c r="D853" i="3"/>
  <c r="G853" i="3" s="1"/>
  <c r="C853" i="3"/>
  <c r="F853" i="3" s="1"/>
  <c r="B855" i="3" l="1"/>
  <c r="E855" i="3"/>
  <c r="A856" i="3"/>
  <c r="I855" i="3"/>
  <c r="H855" i="3" s="1"/>
  <c r="C854" i="3"/>
  <c r="F854" i="3" s="1"/>
  <c r="D854" i="3"/>
  <c r="G854" i="3" s="1"/>
  <c r="E856" i="3" l="1"/>
  <c r="B856" i="3"/>
  <c r="I856" i="3"/>
  <c r="H856" i="3" s="1"/>
  <c r="A857" i="3"/>
  <c r="D855" i="3"/>
  <c r="G855" i="3" s="1"/>
  <c r="C855" i="3"/>
  <c r="F855" i="3" s="1"/>
  <c r="B857" i="3" l="1"/>
  <c r="E857" i="3"/>
  <c r="A858" i="3"/>
  <c r="I857" i="3"/>
  <c r="H857" i="3" s="1"/>
  <c r="C856" i="3"/>
  <c r="F856" i="3" s="1"/>
  <c r="D856" i="3"/>
  <c r="G856" i="3" s="1"/>
  <c r="E858" i="3" l="1"/>
  <c r="B858" i="3"/>
  <c r="I858" i="3"/>
  <c r="H858" i="3" s="1"/>
  <c r="A859" i="3"/>
  <c r="D857" i="3"/>
  <c r="G857" i="3" s="1"/>
  <c r="C857" i="3"/>
  <c r="F857" i="3" s="1"/>
  <c r="B859" i="3" l="1"/>
  <c r="E859" i="3"/>
  <c r="A860" i="3"/>
  <c r="I859" i="3"/>
  <c r="H859" i="3" s="1"/>
  <c r="C858" i="3"/>
  <c r="F858" i="3" s="1"/>
  <c r="D858" i="3"/>
  <c r="G858" i="3" s="1"/>
  <c r="E860" i="3" l="1"/>
  <c r="B860" i="3"/>
  <c r="I860" i="3"/>
  <c r="H860" i="3" s="1"/>
  <c r="A861" i="3"/>
  <c r="D859" i="3"/>
  <c r="G859" i="3" s="1"/>
  <c r="C859" i="3"/>
  <c r="F859" i="3" s="1"/>
  <c r="B861" i="3" l="1"/>
  <c r="E861" i="3"/>
  <c r="A862" i="3"/>
  <c r="I861" i="3"/>
  <c r="H861" i="3" s="1"/>
  <c r="C860" i="3"/>
  <c r="F860" i="3" s="1"/>
  <c r="D860" i="3"/>
  <c r="G860" i="3" s="1"/>
  <c r="E862" i="3" l="1"/>
  <c r="B862" i="3"/>
  <c r="I862" i="3"/>
  <c r="H862" i="3" s="1"/>
  <c r="A863" i="3"/>
  <c r="D861" i="3"/>
  <c r="G861" i="3" s="1"/>
  <c r="C861" i="3"/>
  <c r="F861" i="3" s="1"/>
  <c r="B863" i="3" l="1"/>
  <c r="E863" i="3"/>
  <c r="A864" i="3"/>
  <c r="I863" i="3"/>
  <c r="H863" i="3" s="1"/>
  <c r="C862" i="3"/>
  <c r="F862" i="3" s="1"/>
  <c r="D862" i="3"/>
  <c r="G862" i="3" s="1"/>
  <c r="E864" i="3" l="1"/>
  <c r="B864" i="3"/>
  <c r="I864" i="3"/>
  <c r="H864" i="3" s="1"/>
  <c r="A865" i="3"/>
  <c r="D863" i="3"/>
  <c r="G863" i="3" s="1"/>
  <c r="C863" i="3"/>
  <c r="F863" i="3" s="1"/>
  <c r="B865" i="3" l="1"/>
  <c r="E865" i="3"/>
  <c r="A866" i="3"/>
  <c r="I865" i="3"/>
  <c r="H865" i="3" s="1"/>
  <c r="C864" i="3"/>
  <c r="F864" i="3" s="1"/>
  <c r="D864" i="3"/>
  <c r="G864" i="3" s="1"/>
  <c r="E866" i="3" l="1"/>
  <c r="B866" i="3"/>
  <c r="I866" i="3"/>
  <c r="H866" i="3" s="1"/>
  <c r="A867" i="3"/>
  <c r="D865" i="3"/>
  <c r="G865" i="3" s="1"/>
  <c r="C865" i="3"/>
  <c r="F865" i="3" s="1"/>
  <c r="B867" i="3" l="1"/>
  <c r="E867" i="3"/>
  <c r="A868" i="3"/>
  <c r="I867" i="3"/>
  <c r="H867" i="3" s="1"/>
  <c r="C866" i="3"/>
  <c r="F866" i="3" s="1"/>
  <c r="D866" i="3"/>
  <c r="G866" i="3" s="1"/>
  <c r="E868" i="3" l="1"/>
  <c r="B868" i="3"/>
  <c r="I868" i="3"/>
  <c r="H868" i="3" s="1"/>
  <c r="A869" i="3"/>
  <c r="D867" i="3"/>
  <c r="G867" i="3" s="1"/>
  <c r="C867" i="3"/>
  <c r="F867" i="3" s="1"/>
  <c r="B869" i="3" l="1"/>
  <c r="E869" i="3"/>
  <c r="A870" i="3"/>
  <c r="I869" i="3"/>
  <c r="H869" i="3" s="1"/>
  <c r="C868" i="3"/>
  <c r="F868" i="3" s="1"/>
  <c r="D868" i="3"/>
  <c r="G868" i="3" s="1"/>
  <c r="E870" i="3" l="1"/>
  <c r="B870" i="3"/>
  <c r="I870" i="3"/>
  <c r="H870" i="3" s="1"/>
  <c r="A871" i="3"/>
  <c r="D869" i="3"/>
  <c r="G869" i="3" s="1"/>
  <c r="C869" i="3"/>
  <c r="F869" i="3" s="1"/>
  <c r="B871" i="3" l="1"/>
  <c r="E871" i="3"/>
  <c r="A872" i="3"/>
  <c r="I871" i="3"/>
  <c r="H871" i="3" s="1"/>
  <c r="C870" i="3"/>
  <c r="F870" i="3" s="1"/>
  <c r="D870" i="3"/>
  <c r="G870" i="3" s="1"/>
  <c r="I872" i="3" l="1"/>
  <c r="H872" i="3" s="1"/>
  <c r="A873" i="3"/>
  <c r="E872" i="3"/>
  <c r="B872" i="3"/>
  <c r="C871" i="3"/>
  <c r="F871" i="3" s="1"/>
  <c r="D871" i="3"/>
  <c r="G871" i="3" s="1"/>
  <c r="C872" i="3" l="1"/>
  <c r="F872" i="3" s="1"/>
  <c r="D872" i="3"/>
  <c r="G872" i="3" s="1"/>
  <c r="B873" i="3"/>
  <c r="E873" i="3"/>
  <c r="A874" i="3"/>
  <c r="I873" i="3"/>
  <c r="H873" i="3" s="1"/>
  <c r="E874" i="3" l="1"/>
  <c r="B874" i="3"/>
  <c r="I874" i="3"/>
  <c r="H874" i="3" s="1"/>
  <c r="A875" i="3"/>
  <c r="D873" i="3"/>
  <c r="G873" i="3" s="1"/>
  <c r="C873" i="3"/>
  <c r="F873" i="3" s="1"/>
  <c r="B875" i="3" l="1"/>
  <c r="E875" i="3"/>
  <c r="A876" i="3"/>
  <c r="I875" i="3"/>
  <c r="H875" i="3" s="1"/>
  <c r="C874" i="3"/>
  <c r="F874" i="3" s="1"/>
  <c r="D874" i="3"/>
  <c r="G874" i="3" s="1"/>
  <c r="E876" i="3" l="1"/>
  <c r="B876" i="3"/>
  <c r="I876" i="3"/>
  <c r="H876" i="3" s="1"/>
  <c r="A877" i="3"/>
  <c r="D875" i="3"/>
  <c r="G875" i="3" s="1"/>
  <c r="C875" i="3"/>
  <c r="F875" i="3" s="1"/>
  <c r="B877" i="3" l="1"/>
  <c r="E877" i="3"/>
  <c r="A878" i="3"/>
  <c r="I877" i="3"/>
  <c r="H877" i="3" s="1"/>
  <c r="C876" i="3"/>
  <c r="F876" i="3" s="1"/>
  <c r="D876" i="3"/>
  <c r="G876" i="3" s="1"/>
  <c r="E878" i="3" l="1"/>
  <c r="B878" i="3"/>
  <c r="I878" i="3"/>
  <c r="H878" i="3" s="1"/>
  <c r="A879" i="3"/>
  <c r="D877" i="3"/>
  <c r="G877" i="3" s="1"/>
  <c r="C877" i="3"/>
  <c r="F877" i="3" s="1"/>
  <c r="B879" i="3" l="1"/>
  <c r="E879" i="3"/>
  <c r="A880" i="3"/>
  <c r="I879" i="3"/>
  <c r="H879" i="3" s="1"/>
  <c r="C878" i="3"/>
  <c r="F878" i="3" s="1"/>
  <c r="D878" i="3"/>
  <c r="G878" i="3" s="1"/>
  <c r="E880" i="3" l="1"/>
  <c r="B880" i="3"/>
  <c r="I880" i="3"/>
  <c r="H880" i="3" s="1"/>
  <c r="A881" i="3"/>
  <c r="C879" i="3"/>
  <c r="F879" i="3" s="1"/>
  <c r="D879" i="3"/>
  <c r="G879" i="3" s="1"/>
  <c r="B881" i="3" l="1"/>
  <c r="E881" i="3"/>
  <c r="A882" i="3"/>
  <c r="I881" i="3"/>
  <c r="H881" i="3" s="1"/>
  <c r="C880" i="3"/>
  <c r="F880" i="3" s="1"/>
  <c r="D880" i="3"/>
  <c r="G880" i="3" s="1"/>
  <c r="I882" i="3" l="1"/>
  <c r="H882" i="3" s="1"/>
  <c r="A883" i="3"/>
  <c r="E882" i="3"/>
  <c r="B882" i="3"/>
  <c r="C881" i="3"/>
  <c r="F881" i="3" s="1"/>
  <c r="D881" i="3"/>
  <c r="G881" i="3" s="1"/>
  <c r="C882" i="3" l="1"/>
  <c r="F882" i="3" s="1"/>
  <c r="D882" i="3"/>
  <c r="G882" i="3" s="1"/>
  <c r="B883" i="3"/>
  <c r="E883" i="3"/>
  <c r="A884" i="3"/>
  <c r="I883" i="3"/>
  <c r="H883" i="3" s="1"/>
  <c r="I884" i="3" l="1"/>
  <c r="H884" i="3" s="1"/>
  <c r="A885" i="3"/>
  <c r="E884" i="3"/>
  <c r="B884" i="3"/>
  <c r="C883" i="3"/>
  <c r="F883" i="3" s="1"/>
  <c r="D883" i="3"/>
  <c r="G883" i="3" s="1"/>
  <c r="C884" i="3" l="1"/>
  <c r="F884" i="3" s="1"/>
  <c r="D884" i="3"/>
  <c r="G884" i="3" s="1"/>
  <c r="B885" i="3"/>
  <c r="E885" i="3"/>
  <c r="A886" i="3"/>
  <c r="I885" i="3"/>
  <c r="H885" i="3" s="1"/>
  <c r="I886" i="3" l="1"/>
  <c r="H886" i="3" s="1"/>
  <c r="A887" i="3"/>
  <c r="E886" i="3"/>
  <c r="B886" i="3"/>
  <c r="C885" i="3"/>
  <c r="F885" i="3" s="1"/>
  <c r="D885" i="3"/>
  <c r="G885" i="3" s="1"/>
  <c r="C886" i="3" l="1"/>
  <c r="F886" i="3" s="1"/>
  <c r="D886" i="3"/>
  <c r="G886" i="3" s="1"/>
  <c r="B887" i="3"/>
  <c r="E887" i="3"/>
  <c r="A888" i="3"/>
  <c r="I887" i="3"/>
  <c r="H887" i="3" s="1"/>
  <c r="E888" i="3" l="1"/>
  <c r="B888" i="3"/>
  <c r="I888" i="3"/>
  <c r="H888" i="3" s="1"/>
  <c r="A889" i="3"/>
  <c r="D887" i="3"/>
  <c r="G887" i="3" s="1"/>
  <c r="C887" i="3"/>
  <c r="F887" i="3" s="1"/>
  <c r="B889" i="3" l="1"/>
  <c r="E889" i="3"/>
  <c r="A890" i="3"/>
  <c r="I889" i="3"/>
  <c r="H889" i="3" s="1"/>
  <c r="C888" i="3"/>
  <c r="F888" i="3" s="1"/>
  <c r="D888" i="3"/>
  <c r="G888" i="3" s="1"/>
  <c r="E890" i="3" l="1"/>
  <c r="I890" i="3"/>
  <c r="H890" i="3" s="1"/>
  <c r="A891" i="3"/>
  <c r="B890" i="3"/>
  <c r="D889" i="3"/>
  <c r="G889" i="3" s="1"/>
  <c r="C889" i="3"/>
  <c r="F889" i="3" s="1"/>
  <c r="C890" i="3" l="1"/>
  <c r="F890" i="3" s="1"/>
  <c r="D890" i="3"/>
  <c r="G890" i="3" s="1"/>
  <c r="B891" i="3"/>
  <c r="E891" i="3"/>
  <c r="A892" i="3"/>
  <c r="I891" i="3"/>
  <c r="H891" i="3" s="1"/>
  <c r="E892" i="3" l="1"/>
  <c r="B892" i="3"/>
  <c r="I892" i="3"/>
  <c r="H892" i="3" s="1"/>
  <c r="A893" i="3"/>
  <c r="D891" i="3"/>
  <c r="G891" i="3" s="1"/>
  <c r="C891" i="3"/>
  <c r="F891" i="3" s="1"/>
  <c r="B893" i="3" l="1"/>
  <c r="E893" i="3"/>
  <c r="A894" i="3"/>
  <c r="I893" i="3"/>
  <c r="H893" i="3" s="1"/>
  <c r="C892" i="3"/>
  <c r="F892" i="3" s="1"/>
  <c r="D892" i="3"/>
  <c r="G892" i="3" s="1"/>
  <c r="I894" i="3" l="1"/>
  <c r="H894" i="3" s="1"/>
  <c r="A895" i="3"/>
  <c r="E894" i="3"/>
  <c r="B894" i="3"/>
  <c r="C893" i="3"/>
  <c r="F893" i="3" s="1"/>
  <c r="D893" i="3"/>
  <c r="G893" i="3" s="1"/>
  <c r="C894" i="3" l="1"/>
  <c r="F894" i="3" s="1"/>
  <c r="D894" i="3"/>
  <c r="G894" i="3" s="1"/>
  <c r="B895" i="3"/>
  <c r="E895" i="3"/>
  <c r="A896" i="3"/>
  <c r="I895" i="3"/>
  <c r="H895" i="3" s="1"/>
  <c r="E896" i="3" l="1"/>
  <c r="B896" i="3"/>
  <c r="I896" i="3"/>
  <c r="H896" i="3" s="1"/>
  <c r="A897" i="3"/>
  <c r="D895" i="3"/>
  <c r="G895" i="3" s="1"/>
  <c r="C895" i="3"/>
  <c r="F895" i="3" s="1"/>
  <c r="B897" i="3" l="1"/>
  <c r="E897" i="3"/>
  <c r="A898" i="3"/>
  <c r="I897" i="3"/>
  <c r="H897" i="3" s="1"/>
  <c r="C896" i="3"/>
  <c r="F896" i="3" s="1"/>
  <c r="D896" i="3"/>
  <c r="G896" i="3" s="1"/>
  <c r="E898" i="3" l="1"/>
  <c r="B898" i="3"/>
  <c r="I898" i="3"/>
  <c r="H898" i="3" s="1"/>
  <c r="A899" i="3"/>
  <c r="D897" i="3"/>
  <c r="G897" i="3" s="1"/>
  <c r="C897" i="3"/>
  <c r="F897" i="3" s="1"/>
  <c r="B899" i="3" l="1"/>
  <c r="E899" i="3"/>
  <c r="A900" i="3"/>
  <c r="I899" i="3"/>
  <c r="H899" i="3" s="1"/>
  <c r="C898" i="3"/>
  <c r="F898" i="3" s="1"/>
  <c r="D898" i="3"/>
  <c r="G898" i="3" s="1"/>
  <c r="E900" i="3" l="1"/>
  <c r="B900" i="3"/>
  <c r="I900" i="3"/>
  <c r="H900" i="3" s="1"/>
  <c r="A901" i="3"/>
  <c r="D899" i="3"/>
  <c r="G899" i="3" s="1"/>
  <c r="C899" i="3"/>
  <c r="F899" i="3" s="1"/>
  <c r="B901" i="3" l="1"/>
  <c r="E901" i="3"/>
  <c r="A902" i="3"/>
  <c r="I901" i="3"/>
  <c r="H901" i="3" s="1"/>
  <c r="C900" i="3"/>
  <c r="F900" i="3" s="1"/>
  <c r="D900" i="3"/>
  <c r="G900" i="3" s="1"/>
  <c r="E902" i="3" l="1"/>
  <c r="B902" i="3"/>
  <c r="I902" i="3"/>
  <c r="H902" i="3" s="1"/>
  <c r="A903" i="3"/>
  <c r="D901" i="3"/>
  <c r="G901" i="3" s="1"/>
  <c r="C901" i="3"/>
  <c r="F901" i="3" s="1"/>
  <c r="B903" i="3" l="1"/>
  <c r="E903" i="3"/>
  <c r="I903" i="3"/>
  <c r="H903" i="3" s="1"/>
  <c r="A904" i="3"/>
  <c r="C902" i="3"/>
  <c r="F902" i="3" s="1"/>
  <c r="D902" i="3"/>
  <c r="G902" i="3" s="1"/>
  <c r="I904" i="3" l="1"/>
  <c r="H904" i="3" s="1"/>
  <c r="A905" i="3"/>
  <c r="E904" i="3"/>
  <c r="B904" i="3"/>
  <c r="C903" i="3"/>
  <c r="F903" i="3" s="1"/>
  <c r="D903" i="3"/>
  <c r="G903" i="3" s="1"/>
  <c r="C904" i="3" l="1"/>
  <c r="F904" i="3" s="1"/>
  <c r="D904" i="3"/>
  <c r="G904" i="3" s="1"/>
  <c r="B905" i="3"/>
  <c r="E905" i="3"/>
  <c r="A906" i="3"/>
  <c r="I905" i="3"/>
  <c r="H905" i="3" s="1"/>
  <c r="I906" i="3" l="1"/>
  <c r="H906" i="3" s="1"/>
  <c r="A907" i="3"/>
  <c r="E906" i="3"/>
  <c r="B906" i="3"/>
  <c r="C905" i="3"/>
  <c r="F905" i="3" s="1"/>
  <c r="D905" i="3"/>
  <c r="G905" i="3" s="1"/>
  <c r="C906" i="3" l="1"/>
  <c r="F906" i="3" s="1"/>
  <c r="D906" i="3"/>
  <c r="G906" i="3" s="1"/>
  <c r="B907" i="3"/>
  <c r="E907" i="3"/>
  <c r="A908" i="3"/>
  <c r="I907" i="3"/>
  <c r="H907" i="3" s="1"/>
  <c r="I908" i="3" l="1"/>
  <c r="H908" i="3" s="1"/>
  <c r="A909" i="3"/>
  <c r="E908" i="3"/>
  <c r="B908" i="3"/>
  <c r="C907" i="3"/>
  <c r="F907" i="3" s="1"/>
  <c r="D907" i="3"/>
  <c r="G907" i="3" s="1"/>
  <c r="C908" i="3" l="1"/>
  <c r="F908" i="3" s="1"/>
  <c r="D908" i="3"/>
  <c r="G908" i="3" s="1"/>
  <c r="B909" i="3"/>
  <c r="E909" i="3"/>
  <c r="A910" i="3"/>
  <c r="I909" i="3"/>
  <c r="H909" i="3" s="1"/>
  <c r="I910" i="3" l="1"/>
  <c r="H910" i="3" s="1"/>
  <c r="A911" i="3"/>
  <c r="E910" i="3"/>
  <c r="B910" i="3"/>
  <c r="C909" i="3"/>
  <c r="F909" i="3" s="1"/>
  <c r="D909" i="3"/>
  <c r="G909" i="3" s="1"/>
  <c r="C910" i="3" l="1"/>
  <c r="F910" i="3" s="1"/>
  <c r="D910" i="3"/>
  <c r="G910" i="3" s="1"/>
  <c r="B911" i="3"/>
  <c r="E911" i="3"/>
  <c r="A912" i="3"/>
  <c r="I911" i="3"/>
  <c r="H911" i="3" s="1"/>
  <c r="I912" i="3" l="1"/>
  <c r="H912" i="3" s="1"/>
  <c r="A913" i="3"/>
  <c r="E912" i="3"/>
  <c r="B912" i="3"/>
  <c r="C911" i="3"/>
  <c r="F911" i="3" s="1"/>
  <c r="D911" i="3"/>
  <c r="G911" i="3" s="1"/>
  <c r="C912" i="3" l="1"/>
  <c r="F912" i="3" s="1"/>
  <c r="D912" i="3"/>
  <c r="G912" i="3" s="1"/>
  <c r="B913" i="3"/>
  <c r="E913" i="3"/>
  <c r="A914" i="3"/>
  <c r="I913" i="3"/>
  <c r="H913" i="3" s="1"/>
  <c r="I914" i="3" l="1"/>
  <c r="H914" i="3" s="1"/>
  <c r="A915" i="3"/>
  <c r="E914" i="3"/>
  <c r="B914" i="3"/>
  <c r="C913" i="3"/>
  <c r="F913" i="3" s="1"/>
  <c r="D913" i="3"/>
  <c r="G913" i="3" s="1"/>
  <c r="D914" i="3" l="1"/>
  <c r="G914" i="3" s="1"/>
  <c r="C914" i="3"/>
  <c r="F914" i="3" s="1"/>
  <c r="A916" i="3"/>
  <c r="I915" i="3"/>
  <c r="H915" i="3" s="1"/>
  <c r="B915" i="3"/>
  <c r="E915" i="3"/>
  <c r="C915" i="3" l="1"/>
  <c r="F915" i="3" s="1"/>
  <c r="D915" i="3"/>
  <c r="G915" i="3" s="1"/>
  <c r="E916" i="3"/>
  <c r="B916" i="3"/>
  <c r="I916" i="3"/>
  <c r="H916" i="3" s="1"/>
  <c r="A917" i="3"/>
  <c r="B917" i="3" l="1"/>
  <c r="E917" i="3"/>
  <c r="A918" i="3"/>
  <c r="I917" i="3"/>
  <c r="H917" i="3" s="1"/>
  <c r="C916" i="3"/>
  <c r="F916" i="3" s="1"/>
  <c r="D916" i="3"/>
  <c r="G916" i="3" s="1"/>
  <c r="I918" i="3" l="1"/>
  <c r="H918" i="3" s="1"/>
  <c r="A919" i="3"/>
  <c r="E918" i="3"/>
  <c r="B918" i="3"/>
  <c r="C917" i="3"/>
  <c r="F917" i="3" s="1"/>
  <c r="D917" i="3"/>
  <c r="G917" i="3" s="1"/>
  <c r="C918" i="3" l="1"/>
  <c r="F918" i="3" s="1"/>
  <c r="D918" i="3"/>
  <c r="G918" i="3" s="1"/>
  <c r="B919" i="3"/>
  <c r="E919" i="3"/>
  <c r="A920" i="3"/>
  <c r="I919" i="3"/>
  <c r="H919" i="3" s="1"/>
  <c r="I920" i="3" l="1"/>
  <c r="H920" i="3" s="1"/>
  <c r="A921" i="3"/>
  <c r="E920" i="3"/>
  <c r="B920" i="3"/>
  <c r="C919" i="3"/>
  <c r="F919" i="3" s="1"/>
  <c r="D919" i="3"/>
  <c r="G919" i="3" s="1"/>
  <c r="C920" i="3" l="1"/>
  <c r="F920" i="3" s="1"/>
  <c r="D920" i="3"/>
  <c r="G920" i="3" s="1"/>
  <c r="B921" i="3"/>
  <c r="E921" i="3"/>
  <c r="A922" i="3"/>
  <c r="I921" i="3"/>
  <c r="H921" i="3" s="1"/>
  <c r="I922" i="3" l="1"/>
  <c r="H922" i="3" s="1"/>
  <c r="A923" i="3"/>
  <c r="E922" i="3"/>
  <c r="B922" i="3"/>
  <c r="C921" i="3"/>
  <c r="F921" i="3" s="1"/>
  <c r="D921" i="3"/>
  <c r="G921" i="3" s="1"/>
  <c r="C922" i="3" l="1"/>
  <c r="F922" i="3" s="1"/>
  <c r="D922" i="3"/>
  <c r="G922" i="3" s="1"/>
  <c r="B923" i="3"/>
  <c r="E923" i="3"/>
  <c r="A924" i="3"/>
  <c r="I923" i="3"/>
  <c r="H923" i="3" s="1"/>
  <c r="B924" i="3" l="1"/>
  <c r="I924" i="3"/>
  <c r="H924" i="3" s="1"/>
  <c r="A925" i="3"/>
  <c r="E924" i="3"/>
  <c r="C923" i="3"/>
  <c r="F923" i="3" s="1"/>
  <c r="D923" i="3"/>
  <c r="G923" i="3" s="1"/>
  <c r="B925" i="3" l="1"/>
  <c r="E925" i="3"/>
  <c r="A926" i="3"/>
  <c r="I925" i="3"/>
  <c r="H925" i="3" s="1"/>
  <c r="C924" i="3"/>
  <c r="F924" i="3" s="1"/>
  <c r="D924" i="3"/>
  <c r="G924" i="3" s="1"/>
  <c r="E926" i="3" l="1"/>
  <c r="B926" i="3"/>
  <c r="I926" i="3"/>
  <c r="H926" i="3" s="1"/>
  <c r="A927" i="3"/>
  <c r="D925" i="3"/>
  <c r="G925" i="3" s="1"/>
  <c r="C925" i="3"/>
  <c r="F925" i="3" s="1"/>
  <c r="B927" i="3" l="1"/>
  <c r="E927" i="3"/>
  <c r="A928" i="3"/>
  <c r="I927" i="3"/>
  <c r="H927" i="3" s="1"/>
  <c r="C926" i="3"/>
  <c r="F926" i="3" s="1"/>
  <c r="D926" i="3"/>
  <c r="G926" i="3" s="1"/>
  <c r="I928" i="3" l="1"/>
  <c r="H928" i="3" s="1"/>
  <c r="A929" i="3"/>
  <c r="E928" i="3"/>
  <c r="B928" i="3"/>
  <c r="C927" i="3"/>
  <c r="F927" i="3" s="1"/>
  <c r="D927" i="3"/>
  <c r="G927" i="3" s="1"/>
  <c r="C928" i="3" l="1"/>
  <c r="F928" i="3" s="1"/>
  <c r="D928" i="3"/>
  <c r="G928" i="3" s="1"/>
  <c r="A930" i="3"/>
  <c r="I929" i="3"/>
  <c r="H929" i="3" s="1"/>
  <c r="B929" i="3"/>
  <c r="E929" i="3"/>
  <c r="C929" i="3" l="1"/>
  <c r="F929" i="3" s="1"/>
  <c r="D929" i="3"/>
  <c r="G929" i="3" s="1"/>
  <c r="I930" i="3"/>
  <c r="H930" i="3" s="1"/>
  <c r="A931" i="3"/>
  <c r="E930" i="3"/>
  <c r="B930" i="3"/>
  <c r="C930" i="3" l="1"/>
  <c r="F930" i="3" s="1"/>
  <c r="D930" i="3"/>
  <c r="G930" i="3" s="1"/>
  <c r="B931" i="3"/>
  <c r="E931" i="3"/>
  <c r="A932" i="3"/>
  <c r="I931" i="3"/>
  <c r="H931" i="3" s="1"/>
  <c r="I932" i="3" l="1"/>
  <c r="H932" i="3" s="1"/>
  <c r="A933" i="3"/>
  <c r="E932" i="3"/>
  <c r="B932" i="3"/>
  <c r="C931" i="3"/>
  <c r="F931" i="3" s="1"/>
  <c r="D931" i="3"/>
  <c r="G931" i="3" s="1"/>
  <c r="C932" i="3" l="1"/>
  <c r="F932" i="3" s="1"/>
  <c r="D932" i="3"/>
  <c r="G932" i="3" s="1"/>
  <c r="B933" i="3"/>
  <c r="E933" i="3"/>
  <c r="A934" i="3"/>
  <c r="I933" i="3"/>
  <c r="H933" i="3" s="1"/>
  <c r="E934" i="3" l="1"/>
  <c r="B934" i="3"/>
  <c r="I934" i="3"/>
  <c r="H934" i="3" s="1"/>
  <c r="A935" i="3"/>
  <c r="D933" i="3"/>
  <c r="G933" i="3" s="1"/>
  <c r="C933" i="3"/>
  <c r="F933" i="3" s="1"/>
  <c r="B935" i="3" l="1"/>
  <c r="E935" i="3"/>
  <c r="A936" i="3"/>
  <c r="I935" i="3"/>
  <c r="H935" i="3" s="1"/>
  <c r="C934" i="3"/>
  <c r="F934" i="3" s="1"/>
  <c r="D934" i="3"/>
  <c r="G934" i="3" s="1"/>
  <c r="I936" i="3" l="1"/>
  <c r="H936" i="3" s="1"/>
  <c r="A937" i="3"/>
  <c r="E936" i="3"/>
  <c r="B936" i="3"/>
  <c r="C935" i="3"/>
  <c r="F935" i="3" s="1"/>
  <c r="D935" i="3"/>
  <c r="G935" i="3" s="1"/>
  <c r="C936" i="3" l="1"/>
  <c r="F936" i="3" s="1"/>
  <c r="D936" i="3"/>
  <c r="G936" i="3" s="1"/>
  <c r="B937" i="3"/>
  <c r="E937" i="3"/>
  <c r="A938" i="3"/>
  <c r="I937" i="3"/>
  <c r="H937" i="3" s="1"/>
  <c r="E938" i="3" l="1"/>
  <c r="B938" i="3"/>
  <c r="I938" i="3"/>
  <c r="H938" i="3" s="1"/>
  <c r="A939" i="3"/>
  <c r="D937" i="3"/>
  <c r="G937" i="3" s="1"/>
  <c r="C937" i="3"/>
  <c r="F937" i="3" s="1"/>
  <c r="B939" i="3" l="1"/>
  <c r="E939" i="3"/>
  <c r="A940" i="3"/>
  <c r="I939" i="3"/>
  <c r="H939" i="3" s="1"/>
  <c r="C938" i="3"/>
  <c r="F938" i="3" s="1"/>
  <c r="D938" i="3"/>
  <c r="G938" i="3" s="1"/>
  <c r="E940" i="3" l="1"/>
  <c r="B940" i="3"/>
  <c r="I940" i="3"/>
  <c r="H940" i="3" s="1"/>
  <c r="A941" i="3"/>
  <c r="D939" i="3"/>
  <c r="G939" i="3" s="1"/>
  <c r="C939" i="3"/>
  <c r="F939" i="3" s="1"/>
  <c r="B941" i="3" l="1"/>
  <c r="E941" i="3"/>
  <c r="A942" i="3"/>
  <c r="I941" i="3"/>
  <c r="H941" i="3" s="1"/>
  <c r="C940" i="3"/>
  <c r="F940" i="3" s="1"/>
  <c r="D940" i="3"/>
  <c r="G940" i="3" s="1"/>
  <c r="B942" i="3" l="1"/>
  <c r="I942" i="3"/>
  <c r="H942" i="3" s="1"/>
  <c r="A943" i="3"/>
  <c r="E942" i="3"/>
  <c r="C941" i="3"/>
  <c r="F941" i="3" s="1"/>
  <c r="D941" i="3"/>
  <c r="G941" i="3" s="1"/>
  <c r="B943" i="3" l="1"/>
  <c r="E943" i="3"/>
  <c r="A944" i="3"/>
  <c r="I943" i="3"/>
  <c r="H943" i="3" s="1"/>
  <c r="C942" i="3"/>
  <c r="F942" i="3" s="1"/>
  <c r="D942" i="3"/>
  <c r="G942" i="3" s="1"/>
  <c r="E944" i="3" l="1"/>
  <c r="B944" i="3"/>
  <c r="I944" i="3"/>
  <c r="H944" i="3" s="1"/>
  <c r="A945" i="3"/>
  <c r="D943" i="3"/>
  <c r="G943" i="3" s="1"/>
  <c r="C943" i="3"/>
  <c r="F943" i="3" s="1"/>
  <c r="B945" i="3" l="1"/>
  <c r="E945" i="3"/>
  <c r="A946" i="3"/>
  <c r="I945" i="3"/>
  <c r="H945" i="3" s="1"/>
  <c r="C944" i="3"/>
  <c r="F944" i="3" s="1"/>
  <c r="D944" i="3"/>
  <c r="G944" i="3" s="1"/>
  <c r="B946" i="3" l="1"/>
  <c r="I946" i="3"/>
  <c r="H946" i="3" s="1"/>
  <c r="A947" i="3"/>
  <c r="E946" i="3"/>
  <c r="C945" i="3"/>
  <c r="F945" i="3" s="1"/>
  <c r="D945" i="3"/>
  <c r="G945" i="3" s="1"/>
  <c r="B947" i="3" l="1"/>
  <c r="E947" i="3"/>
  <c r="A948" i="3"/>
  <c r="I947" i="3"/>
  <c r="H947" i="3" s="1"/>
  <c r="C946" i="3"/>
  <c r="F946" i="3" s="1"/>
  <c r="D946" i="3"/>
  <c r="G946" i="3" s="1"/>
  <c r="E948" i="3" l="1"/>
  <c r="B948" i="3"/>
  <c r="A949" i="3"/>
  <c r="I948" i="3"/>
  <c r="H948" i="3" s="1"/>
  <c r="D947" i="3"/>
  <c r="G947" i="3" s="1"/>
  <c r="C947" i="3"/>
  <c r="F947" i="3" s="1"/>
  <c r="C948" i="3" l="1"/>
  <c r="F948" i="3" s="1"/>
  <c r="D948" i="3"/>
  <c r="G948" i="3" s="1"/>
  <c r="B949" i="3"/>
  <c r="E949" i="3"/>
  <c r="A950" i="3"/>
  <c r="I949" i="3"/>
  <c r="H949" i="3" s="1"/>
  <c r="E950" i="3" l="1"/>
  <c r="B950" i="3"/>
  <c r="I950" i="3"/>
  <c r="H950" i="3" s="1"/>
  <c r="A951" i="3"/>
  <c r="D949" i="3"/>
  <c r="G949" i="3" s="1"/>
  <c r="C949" i="3"/>
  <c r="F949" i="3" s="1"/>
  <c r="B951" i="3" l="1"/>
  <c r="E951" i="3"/>
  <c r="A952" i="3"/>
  <c r="I951" i="3"/>
  <c r="H951" i="3" s="1"/>
  <c r="C950" i="3"/>
  <c r="F950" i="3" s="1"/>
  <c r="D950" i="3"/>
  <c r="G950" i="3" s="1"/>
  <c r="E952" i="3" l="1"/>
  <c r="B952" i="3"/>
  <c r="I952" i="3"/>
  <c r="H952" i="3" s="1"/>
  <c r="A953" i="3"/>
  <c r="D951" i="3"/>
  <c r="G951" i="3" s="1"/>
  <c r="C951" i="3"/>
  <c r="F951" i="3" s="1"/>
  <c r="B953" i="3" l="1"/>
  <c r="E953" i="3"/>
  <c r="A954" i="3"/>
  <c r="I953" i="3"/>
  <c r="H953" i="3" s="1"/>
  <c r="C952" i="3"/>
  <c r="F952" i="3" s="1"/>
  <c r="D952" i="3"/>
  <c r="G952" i="3" s="1"/>
  <c r="E954" i="3" l="1"/>
  <c r="B954" i="3"/>
  <c r="I954" i="3"/>
  <c r="H954" i="3" s="1"/>
  <c r="A955" i="3"/>
  <c r="D953" i="3"/>
  <c r="G953" i="3" s="1"/>
  <c r="C953" i="3"/>
  <c r="F953" i="3" s="1"/>
  <c r="B955" i="3" l="1"/>
  <c r="E955" i="3"/>
  <c r="A956" i="3"/>
  <c r="I955" i="3"/>
  <c r="H955" i="3" s="1"/>
  <c r="C954" i="3"/>
  <c r="F954" i="3" s="1"/>
  <c r="D954" i="3"/>
  <c r="G954" i="3" s="1"/>
  <c r="I956" i="3" l="1"/>
  <c r="H956" i="3" s="1"/>
  <c r="A957" i="3"/>
  <c r="E956" i="3"/>
  <c r="B956" i="3"/>
  <c r="C955" i="3"/>
  <c r="F955" i="3" s="1"/>
  <c r="D955" i="3"/>
  <c r="G955" i="3" s="1"/>
  <c r="C956" i="3" l="1"/>
  <c r="F956" i="3" s="1"/>
  <c r="D956" i="3"/>
  <c r="G956" i="3" s="1"/>
  <c r="B957" i="3"/>
  <c r="E957" i="3"/>
  <c r="A958" i="3"/>
  <c r="I957" i="3"/>
  <c r="H957" i="3" s="1"/>
  <c r="I958" i="3" l="1"/>
  <c r="H958" i="3" s="1"/>
  <c r="A959" i="3"/>
  <c r="E958" i="3"/>
  <c r="B958" i="3"/>
  <c r="C957" i="3"/>
  <c r="F957" i="3" s="1"/>
  <c r="D957" i="3"/>
  <c r="G957" i="3" s="1"/>
  <c r="C958" i="3" l="1"/>
  <c r="F958" i="3" s="1"/>
  <c r="D958" i="3"/>
  <c r="G958" i="3" s="1"/>
  <c r="B959" i="3"/>
  <c r="E959" i="3"/>
  <c r="A960" i="3"/>
  <c r="I959" i="3"/>
  <c r="H959" i="3" s="1"/>
  <c r="I960" i="3" l="1"/>
  <c r="H960" i="3" s="1"/>
  <c r="A961" i="3"/>
  <c r="E960" i="3"/>
  <c r="B960" i="3"/>
  <c r="C959" i="3"/>
  <c r="F959" i="3" s="1"/>
  <c r="D959" i="3"/>
  <c r="G959" i="3" s="1"/>
  <c r="C960" i="3" l="1"/>
  <c r="F960" i="3" s="1"/>
  <c r="D960" i="3"/>
  <c r="G960" i="3" s="1"/>
  <c r="B961" i="3"/>
  <c r="E961" i="3"/>
  <c r="A962" i="3"/>
  <c r="I961" i="3"/>
  <c r="H961" i="3" s="1"/>
  <c r="E962" i="3" l="1"/>
  <c r="I962" i="3"/>
  <c r="H962" i="3" s="1"/>
  <c r="A963" i="3"/>
  <c r="B962" i="3"/>
  <c r="D961" i="3"/>
  <c r="G961" i="3" s="1"/>
  <c r="C961" i="3"/>
  <c r="F961" i="3" s="1"/>
  <c r="C962" i="3" l="1"/>
  <c r="F962" i="3" s="1"/>
  <c r="D962" i="3"/>
  <c r="G962" i="3" s="1"/>
  <c r="B963" i="3"/>
  <c r="E963" i="3"/>
  <c r="A964" i="3"/>
  <c r="I963" i="3"/>
  <c r="H963" i="3" s="1"/>
  <c r="E964" i="3" l="1"/>
  <c r="B964" i="3"/>
  <c r="I964" i="3"/>
  <c r="H964" i="3" s="1"/>
  <c r="A965" i="3"/>
  <c r="D963" i="3"/>
  <c r="G963" i="3" s="1"/>
  <c r="C963" i="3"/>
  <c r="F963" i="3" s="1"/>
  <c r="B965" i="3" l="1"/>
  <c r="E965" i="3"/>
  <c r="A966" i="3"/>
  <c r="I965" i="3"/>
  <c r="H965" i="3" s="1"/>
  <c r="C964" i="3"/>
  <c r="F964" i="3" s="1"/>
  <c r="D964" i="3"/>
  <c r="G964" i="3" s="1"/>
  <c r="E966" i="3" l="1"/>
  <c r="B966" i="3"/>
  <c r="I966" i="3"/>
  <c r="H966" i="3" s="1"/>
  <c r="A967" i="3"/>
  <c r="D965" i="3"/>
  <c r="G965" i="3" s="1"/>
  <c r="C965" i="3"/>
  <c r="F965" i="3" s="1"/>
  <c r="B967" i="3" l="1"/>
  <c r="E967" i="3"/>
  <c r="A968" i="3"/>
  <c r="I967" i="3"/>
  <c r="H967" i="3" s="1"/>
  <c r="C966" i="3"/>
  <c r="F966" i="3" s="1"/>
  <c r="D966" i="3"/>
  <c r="G966" i="3" s="1"/>
  <c r="I968" i="3" l="1"/>
  <c r="H968" i="3" s="1"/>
  <c r="A969" i="3"/>
  <c r="E968" i="3"/>
  <c r="B968" i="3"/>
  <c r="C967" i="3"/>
  <c r="F967" i="3" s="1"/>
  <c r="D967" i="3"/>
  <c r="G967" i="3" s="1"/>
  <c r="C968" i="3" l="1"/>
  <c r="F968" i="3" s="1"/>
  <c r="D968" i="3"/>
  <c r="G968" i="3" s="1"/>
  <c r="B969" i="3"/>
  <c r="E969" i="3"/>
  <c r="A970" i="3"/>
  <c r="I969" i="3"/>
  <c r="H969" i="3" s="1"/>
  <c r="I970" i="3" l="1"/>
  <c r="H970" i="3" s="1"/>
  <c r="A971" i="3"/>
  <c r="E970" i="3"/>
  <c r="B970" i="3"/>
  <c r="C969" i="3"/>
  <c r="F969" i="3" s="1"/>
  <c r="D969" i="3"/>
  <c r="G969" i="3" s="1"/>
  <c r="C970" i="3" l="1"/>
  <c r="F970" i="3" s="1"/>
  <c r="D970" i="3"/>
  <c r="G970" i="3" s="1"/>
  <c r="B971" i="3"/>
  <c r="E971" i="3"/>
  <c r="A972" i="3"/>
  <c r="I971" i="3"/>
  <c r="H971" i="3" s="1"/>
  <c r="I972" i="3" l="1"/>
  <c r="H972" i="3" s="1"/>
  <c r="A973" i="3"/>
  <c r="E972" i="3"/>
  <c r="B972" i="3"/>
  <c r="C971" i="3"/>
  <c r="F971" i="3" s="1"/>
  <c r="D971" i="3"/>
  <c r="G971" i="3" s="1"/>
  <c r="C972" i="3" l="1"/>
  <c r="F972" i="3" s="1"/>
  <c r="D972" i="3"/>
  <c r="G972" i="3" s="1"/>
  <c r="B973" i="3"/>
  <c r="E973" i="3"/>
  <c r="A974" i="3"/>
  <c r="I973" i="3"/>
  <c r="H973" i="3" s="1"/>
  <c r="I974" i="3" l="1"/>
  <c r="H974" i="3" s="1"/>
  <c r="A975" i="3"/>
  <c r="E974" i="3"/>
  <c r="B974" i="3"/>
  <c r="C973" i="3"/>
  <c r="F973" i="3" s="1"/>
  <c r="D973" i="3"/>
  <c r="G973" i="3" s="1"/>
  <c r="C974" i="3" l="1"/>
  <c r="F974" i="3" s="1"/>
  <c r="D974" i="3"/>
  <c r="G974" i="3" s="1"/>
  <c r="B975" i="3"/>
  <c r="E975" i="3"/>
  <c r="A976" i="3"/>
  <c r="I975" i="3"/>
  <c r="H975" i="3" s="1"/>
  <c r="I976" i="3" l="1"/>
  <c r="H976" i="3" s="1"/>
  <c r="A977" i="3"/>
  <c r="E976" i="3"/>
  <c r="B976" i="3"/>
  <c r="C975" i="3"/>
  <c r="F975" i="3" s="1"/>
  <c r="D975" i="3"/>
  <c r="G975" i="3" s="1"/>
  <c r="C976" i="3" l="1"/>
  <c r="F976" i="3" s="1"/>
  <c r="D976" i="3"/>
  <c r="G976" i="3" s="1"/>
  <c r="B977" i="3"/>
  <c r="E977" i="3"/>
  <c r="A978" i="3"/>
  <c r="I977" i="3"/>
  <c r="H977" i="3" s="1"/>
  <c r="I978" i="3" l="1"/>
  <c r="H978" i="3" s="1"/>
  <c r="A979" i="3"/>
  <c r="E978" i="3"/>
  <c r="B978" i="3"/>
  <c r="C977" i="3"/>
  <c r="F977" i="3" s="1"/>
  <c r="D977" i="3"/>
  <c r="G977" i="3" s="1"/>
  <c r="C978" i="3" l="1"/>
  <c r="F978" i="3" s="1"/>
  <c r="D978" i="3"/>
  <c r="G978" i="3" s="1"/>
  <c r="B979" i="3"/>
  <c r="E979" i="3"/>
  <c r="A980" i="3"/>
  <c r="I979" i="3"/>
  <c r="H979" i="3" s="1"/>
  <c r="E980" i="3" l="1"/>
  <c r="B980" i="3"/>
  <c r="I980" i="3"/>
  <c r="H980" i="3" s="1"/>
  <c r="A981" i="3"/>
  <c r="D979" i="3"/>
  <c r="G979" i="3" s="1"/>
  <c r="C979" i="3"/>
  <c r="F979" i="3" s="1"/>
  <c r="B981" i="3" l="1"/>
  <c r="E981" i="3"/>
  <c r="A982" i="3"/>
  <c r="I981" i="3"/>
  <c r="H981" i="3" s="1"/>
  <c r="C980" i="3"/>
  <c r="F980" i="3" s="1"/>
  <c r="D980" i="3"/>
  <c r="G980" i="3" s="1"/>
  <c r="E982" i="3" l="1"/>
  <c r="I982" i="3"/>
  <c r="H982" i="3" s="1"/>
  <c r="A983" i="3"/>
  <c r="B982" i="3"/>
  <c r="D981" i="3"/>
  <c r="G981" i="3" s="1"/>
  <c r="C981" i="3"/>
  <c r="F981" i="3" s="1"/>
  <c r="C982" i="3" l="1"/>
  <c r="F982" i="3" s="1"/>
  <c r="D982" i="3"/>
  <c r="G982" i="3" s="1"/>
  <c r="B983" i="3"/>
  <c r="E983" i="3"/>
  <c r="A984" i="3"/>
  <c r="I983" i="3"/>
  <c r="H983" i="3" s="1"/>
  <c r="I984" i="3" l="1"/>
  <c r="H984" i="3" s="1"/>
  <c r="A985" i="3"/>
  <c r="E984" i="3"/>
  <c r="B984" i="3"/>
  <c r="C983" i="3"/>
  <c r="F983" i="3" s="1"/>
  <c r="D983" i="3"/>
  <c r="G983" i="3" s="1"/>
  <c r="C984" i="3" l="1"/>
  <c r="F984" i="3" s="1"/>
  <c r="D984" i="3"/>
  <c r="G984" i="3" s="1"/>
  <c r="B985" i="3"/>
  <c r="E985" i="3"/>
  <c r="A986" i="3"/>
  <c r="I985" i="3"/>
  <c r="H985" i="3" s="1"/>
  <c r="I986" i="3" l="1"/>
  <c r="H986" i="3" s="1"/>
  <c r="A987" i="3"/>
  <c r="E986" i="3"/>
  <c r="B986" i="3"/>
  <c r="C985" i="3"/>
  <c r="F985" i="3" s="1"/>
  <c r="D985" i="3"/>
  <c r="G985" i="3" s="1"/>
  <c r="C986" i="3" l="1"/>
  <c r="F986" i="3" s="1"/>
  <c r="D986" i="3"/>
  <c r="G986" i="3" s="1"/>
  <c r="B987" i="3"/>
  <c r="E987" i="3"/>
  <c r="A988" i="3"/>
  <c r="I987" i="3"/>
  <c r="H987" i="3" s="1"/>
  <c r="I988" i="3" l="1"/>
  <c r="H988" i="3" s="1"/>
  <c r="A989" i="3"/>
  <c r="E988" i="3"/>
  <c r="B988" i="3"/>
  <c r="C987" i="3"/>
  <c r="F987" i="3" s="1"/>
  <c r="D987" i="3"/>
  <c r="G987" i="3" s="1"/>
  <c r="C988" i="3" l="1"/>
  <c r="F988" i="3" s="1"/>
  <c r="D988" i="3"/>
  <c r="G988" i="3" s="1"/>
  <c r="B989" i="3"/>
  <c r="E989" i="3"/>
  <c r="A990" i="3"/>
  <c r="I989" i="3"/>
  <c r="H989" i="3" s="1"/>
  <c r="E990" i="3" l="1"/>
  <c r="B990" i="3"/>
  <c r="I990" i="3"/>
  <c r="H990" i="3" s="1"/>
  <c r="A991" i="3"/>
  <c r="D989" i="3"/>
  <c r="G989" i="3" s="1"/>
  <c r="C989" i="3"/>
  <c r="F989" i="3" s="1"/>
  <c r="B991" i="3" l="1"/>
  <c r="E991" i="3"/>
  <c r="A992" i="3"/>
  <c r="I991" i="3"/>
  <c r="H991" i="3" s="1"/>
  <c r="C990" i="3"/>
  <c r="F990" i="3" s="1"/>
  <c r="D990" i="3"/>
  <c r="G990" i="3" s="1"/>
  <c r="E992" i="3" l="1"/>
  <c r="B992" i="3"/>
  <c r="I992" i="3"/>
  <c r="H992" i="3" s="1"/>
  <c r="A993" i="3"/>
  <c r="C991" i="3"/>
  <c r="F991" i="3" s="1"/>
  <c r="D991" i="3"/>
  <c r="G991" i="3" s="1"/>
  <c r="B993" i="3" l="1"/>
  <c r="E993" i="3"/>
  <c r="A994" i="3"/>
  <c r="I993" i="3"/>
  <c r="H993" i="3" s="1"/>
  <c r="C992" i="3"/>
  <c r="F992" i="3" s="1"/>
  <c r="D992" i="3"/>
  <c r="G992" i="3" s="1"/>
  <c r="E994" i="3" l="1"/>
  <c r="I994" i="3"/>
  <c r="H994" i="3" s="1"/>
  <c r="A995" i="3"/>
  <c r="B994" i="3"/>
  <c r="D993" i="3"/>
  <c r="G993" i="3" s="1"/>
  <c r="C993" i="3"/>
  <c r="F993" i="3" s="1"/>
  <c r="C994" i="3" l="1"/>
  <c r="F994" i="3" s="1"/>
  <c r="D994" i="3"/>
  <c r="G994" i="3" s="1"/>
  <c r="B995" i="3"/>
  <c r="E995" i="3"/>
  <c r="A996" i="3"/>
  <c r="I995" i="3"/>
  <c r="H995" i="3" s="1"/>
  <c r="E996" i="3" l="1"/>
  <c r="B996" i="3"/>
  <c r="I996" i="3"/>
  <c r="H996" i="3" s="1"/>
  <c r="A997" i="3"/>
  <c r="D995" i="3"/>
  <c r="G995" i="3" s="1"/>
  <c r="C995" i="3"/>
  <c r="F995" i="3" s="1"/>
  <c r="B997" i="3" l="1"/>
  <c r="E997" i="3"/>
  <c r="A998" i="3"/>
  <c r="I997" i="3"/>
  <c r="H997" i="3" s="1"/>
  <c r="C996" i="3"/>
  <c r="F996" i="3" s="1"/>
  <c r="D996" i="3"/>
  <c r="G996" i="3" s="1"/>
  <c r="E998" i="3" l="1"/>
  <c r="B998" i="3"/>
  <c r="I998" i="3"/>
  <c r="H998" i="3" s="1"/>
  <c r="A999" i="3"/>
  <c r="D997" i="3"/>
  <c r="G997" i="3" s="1"/>
  <c r="C997" i="3"/>
  <c r="F997" i="3" s="1"/>
  <c r="C998" i="3" l="1"/>
  <c r="F998" i="3" s="1"/>
  <c r="D998" i="3"/>
  <c r="G998" i="3" s="1"/>
  <c r="B999" i="3"/>
  <c r="E999" i="3"/>
  <c r="A1000" i="3"/>
  <c r="I999" i="3"/>
  <c r="H999" i="3" s="1"/>
  <c r="E1000" i="3" l="1"/>
  <c r="B1000" i="3"/>
  <c r="I1000" i="3"/>
  <c r="H1000" i="3" s="1"/>
  <c r="A1001" i="3"/>
  <c r="D999" i="3"/>
  <c r="G999" i="3" s="1"/>
  <c r="C999" i="3"/>
  <c r="F999" i="3" s="1"/>
  <c r="B1001" i="3" l="1"/>
  <c r="E1001" i="3"/>
  <c r="A1002" i="3"/>
  <c r="I1001" i="3"/>
  <c r="H1001" i="3" s="1"/>
  <c r="C1000" i="3"/>
  <c r="F1000" i="3" s="1"/>
  <c r="D1000" i="3"/>
  <c r="G1000" i="3" s="1"/>
  <c r="E1002" i="3" l="1"/>
  <c r="B1002" i="3"/>
  <c r="I1002" i="3"/>
  <c r="H1002" i="3" s="1"/>
  <c r="A1003" i="3"/>
  <c r="D1001" i="3"/>
  <c r="G1001" i="3" s="1"/>
  <c r="C1001" i="3"/>
  <c r="F1001" i="3" s="1"/>
  <c r="B1003" i="3" l="1"/>
  <c r="E1003" i="3"/>
  <c r="A1004" i="3"/>
  <c r="I1003" i="3"/>
  <c r="H1003" i="3" s="1"/>
  <c r="C1002" i="3"/>
  <c r="F1002" i="3" s="1"/>
  <c r="D1002" i="3"/>
  <c r="G1002" i="3" s="1"/>
  <c r="I1004" i="3" l="1"/>
  <c r="H1004" i="3" s="1"/>
  <c r="A1005" i="3"/>
  <c r="E1004" i="3"/>
  <c r="B1004" i="3"/>
  <c r="C1003" i="3"/>
  <c r="F1003" i="3" s="1"/>
  <c r="D1003" i="3"/>
  <c r="G1003" i="3" s="1"/>
  <c r="C1004" i="3" l="1"/>
  <c r="F1004" i="3" s="1"/>
  <c r="D1004" i="3"/>
  <c r="G1004" i="3" s="1"/>
  <c r="B1005" i="3"/>
  <c r="E1005" i="3"/>
  <c r="A1006" i="3"/>
  <c r="I1005" i="3"/>
  <c r="H1005" i="3" s="1"/>
  <c r="I1006" i="3" l="1"/>
  <c r="H1006" i="3" s="1"/>
  <c r="A1007" i="3"/>
  <c r="E1006" i="3"/>
  <c r="B1006" i="3"/>
  <c r="C1005" i="3"/>
  <c r="F1005" i="3" s="1"/>
  <c r="D1005" i="3"/>
  <c r="G1005" i="3" s="1"/>
  <c r="C1006" i="3" l="1"/>
  <c r="F1006" i="3" s="1"/>
  <c r="D1006" i="3"/>
  <c r="G1006" i="3" s="1"/>
  <c r="B1007" i="3"/>
  <c r="E1007" i="3"/>
  <c r="A1008" i="3"/>
  <c r="I1007" i="3"/>
  <c r="H1007" i="3" s="1"/>
  <c r="E1008" i="3" l="1"/>
  <c r="B1008" i="3"/>
  <c r="I1008" i="3"/>
  <c r="H1008" i="3" s="1"/>
  <c r="A1009" i="3"/>
  <c r="D1007" i="3"/>
  <c r="G1007" i="3" s="1"/>
  <c r="C1007" i="3"/>
  <c r="F1007" i="3" s="1"/>
  <c r="B1009" i="3" l="1"/>
  <c r="E1009" i="3"/>
  <c r="A1010" i="3"/>
  <c r="I1009" i="3"/>
  <c r="H1009" i="3" s="1"/>
  <c r="C1008" i="3"/>
  <c r="F1008" i="3" s="1"/>
  <c r="D1008" i="3"/>
  <c r="G1008" i="3" s="1"/>
  <c r="E1010" i="3" l="1"/>
  <c r="B1010" i="3"/>
  <c r="I1010" i="3"/>
  <c r="H1010" i="3" s="1"/>
  <c r="A1011" i="3"/>
  <c r="D1009" i="3"/>
  <c r="G1009" i="3" s="1"/>
  <c r="C1009" i="3"/>
  <c r="F1009" i="3" s="1"/>
  <c r="B1011" i="3" l="1"/>
  <c r="E1011" i="3"/>
  <c r="A1012" i="3"/>
  <c r="I1011" i="3"/>
  <c r="H1011" i="3" s="1"/>
  <c r="C1010" i="3"/>
  <c r="F1010" i="3" s="1"/>
  <c r="D1010" i="3"/>
  <c r="G1010" i="3" s="1"/>
  <c r="E1012" i="3" l="1"/>
  <c r="B1012" i="3"/>
  <c r="I1012" i="3"/>
  <c r="H1012" i="3" s="1"/>
  <c r="A1013" i="3"/>
  <c r="D1011" i="3"/>
  <c r="G1011" i="3" s="1"/>
  <c r="C1011" i="3"/>
  <c r="F1011" i="3" s="1"/>
  <c r="B1013" i="3" l="1"/>
  <c r="E1013" i="3"/>
  <c r="A1014" i="3"/>
  <c r="I1013" i="3"/>
  <c r="H1013" i="3" s="1"/>
  <c r="C1012" i="3"/>
  <c r="F1012" i="3" s="1"/>
  <c r="D1012" i="3"/>
  <c r="G1012" i="3" s="1"/>
  <c r="E1014" i="3" l="1"/>
  <c r="B1014" i="3"/>
  <c r="I1014" i="3"/>
  <c r="H1014" i="3" s="1"/>
  <c r="A1015" i="3"/>
  <c r="D1013" i="3"/>
  <c r="G1013" i="3" s="1"/>
  <c r="C1013" i="3"/>
  <c r="F1013" i="3" s="1"/>
  <c r="B1015" i="3" l="1"/>
  <c r="E1015" i="3"/>
  <c r="A1016" i="3"/>
  <c r="I1015" i="3"/>
  <c r="H1015" i="3" s="1"/>
  <c r="C1014" i="3"/>
  <c r="F1014" i="3" s="1"/>
  <c r="D1014" i="3"/>
  <c r="G1014" i="3" s="1"/>
  <c r="E1016" i="3" l="1"/>
  <c r="B1016" i="3"/>
  <c r="I1016" i="3"/>
  <c r="H1016" i="3" s="1"/>
  <c r="A1017" i="3"/>
  <c r="D1015" i="3"/>
  <c r="G1015" i="3" s="1"/>
  <c r="C1015" i="3"/>
  <c r="F1015" i="3" s="1"/>
  <c r="B1017" i="3" l="1"/>
  <c r="E1017" i="3"/>
  <c r="A1018" i="3"/>
  <c r="I1017" i="3"/>
  <c r="H1017" i="3" s="1"/>
  <c r="C1016" i="3"/>
  <c r="F1016" i="3" s="1"/>
  <c r="D1016" i="3"/>
  <c r="G1016" i="3" s="1"/>
  <c r="E1018" i="3" l="1"/>
  <c r="B1018" i="3"/>
  <c r="I1018" i="3"/>
  <c r="H1018" i="3" s="1"/>
  <c r="A1019" i="3"/>
  <c r="D1017" i="3"/>
  <c r="G1017" i="3" s="1"/>
  <c r="C1017" i="3"/>
  <c r="F1017" i="3" s="1"/>
  <c r="B1019" i="3" l="1"/>
  <c r="E1019" i="3"/>
  <c r="A1020" i="3"/>
  <c r="I1019" i="3"/>
  <c r="H1019" i="3" s="1"/>
  <c r="C1018" i="3"/>
  <c r="F1018" i="3" s="1"/>
  <c r="D1018" i="3"/>
  <c r="G1018" i="3" s="1"/>
  <c r="E1020" i="3" l="1"/>
  <c r="I1020" i="3"/>
  <c r="H1020" i="3" s="1"/>
  <c r="A1021" i="3"/>
  <c r="B1020" i="3"/>
  <c r="D1019" i="3"/>
  <c r="G1019" i="3" s="1"/>
  <c r="C1019" i="3"/>
  <c r="F1019" i="3" s="1"/>
  <c r="C1020" i="3" l="1"/>
  <c r="F1020" i="3" s="1"/>
  <c r="D1020" i="3"/>
  <c r="G1020" i="3" s="1"/>
  <c r="B1021" i="3"/>
  <c r="E1021" i="3"/>
  <c r="A1022" i="3"/>
  <c r="I1021" i="3"/>
  <c r="H1021" i="3" s="1"/>
  <c r="E1022" i="3" l="1"/>
  <c r="B1022" i="3"/>
  <c r="I1022" i="3"/>
  <c r="H1022" i="3" s="1"/>
  <c r="A1023" i="3"/>
  <c r="D1021" i="3"/>
  <c r="G1021" i="3" s="1"/>
  <c r="C1021" i="3"/>
  <c r="F1021" i="3" s="1"/>
  <c r="B1023" i="3" l="1"/>
  <c r="E1023" i="3"/>
  <c r="A1024" i="3"/>
  <c r="I1023" i="3"/>
  <c r="H1023" i="3" s="1"/>
  <c r="C1022" i="3"/>
  <c r="F1022" i="3" s="1"/>
  <c r="D1022" i="3"/>
  <c r="G1022" i="3" s="1"/>
  <c r="E1024" i="3" l="1"/>
  <c r="B1024" i="3"/>
  <c r="I1024" i="3"/>
  <c r="H1024" i="3" s="1"/>
  <c r="A1025" i="3"/>
  <c r="D1023" i="3"/>
  <c r="G1023" i="3" s="1"/>
  <c r="C1023" i="3"/>
  <c r="F1023" i="3" s="1"/>
  <c r="B1025" i="3" l="1"/>
  <c r="A1026" i="3"/>
  <c r="I1025" i="3"/>
  <c r="H1025" i="3" s="1"/>
  <c r="E1025" i="3"/>
  <c r="C1024" i="3"/>
  <c r="F1024" i="3" s="1"/>
  <c r="D1024" i="3"/>
  <c r="G1024" i="3" s="1"/>
  <c r="E1026" i="3" l="1"/>
  <c r="B1026" i="3"/>
  <c r="I1026" i="3"/>
  <c r="H1026" i="3" s="1"/>
  <c r="A1027" i="3"/>
  <c r="D1025" i="3"/>
  <c r="G1025" i="3" s="1"/>
  <c r="C1025" i="3"/>
  <c r="F1025" i="3" s="1"/>
  <c r="A1028" i="3" l="1"/>
  <c r="I1027" i="3"/>
  <c r="H1027" i="3" s="1"/>
  <c r="B1027" i="3"/>
  <c r="E1027" i="3"/>
  <c r="D1026" i="3"/>
  <c r="G1026" i="3" s="1"/>
  <c r="C1026" i="3"/>
  <c r="F1026" i="3" s="1"/>
  <c r="C1027" i="3" l="1"/>
  <c r="F1027" i="3" s="1"/>
  <c r="D1027" i="3"/>
  <c r="G1027" i="3" s="1"/>
  <c r="I1028" i="3"/>
  <c r="H1028" i="3" s="1"/>
  <c r="A1029" i="3"/>
  <c r="E1028" i="3"/>
  <c r="B1028" i="3"/>
  <c r="C1028" i="3" l="1"/>
  <c r="F1028" i="3" s="1"/>
  <c r="D1028" i="3"/>
  <c r="G1028" i="3" s="1"/>
  <c r="B1029" i="3"/>
  <c r="E1029" i="3"/>
  <c r="A1030" i="3"/>
  <c r="I1029" i="3"/>
  <c r="H1029" i="3" s="1"/>
  <c r="E1030" i="3" l="1"/>
  <c r="B1030" i="3"/>
  <c r="I1030" i="3"/>
  <c r="H1030" i="3" s="1"/>
  <c r="A1031" i="3"/>
  <c r="D1029" i="3"/>
  <c r="G1029" i="3" s="1"/>
  <c r="C1029" i="3"/>
  <c r="F1029" i="3" s="1"/>
  <c r="B1031" i="3" l="1"/>
  <c r="E1031" i="3"/>
  <c r="A1032" i="3"/>
  <c r="I1031" i="3"/>
  <c r="H1031" i="3" s="1"/>
  <c r="C1030" i="3"/>
  <c r="F1030" i="3" s="1"/>
  <c r="D1030" i="3"/>
  <c r="G1030" i="3" s="1"/>
  <c r="E1032" i="3" l="1"/>
  <c r="B1032" i="3"/>
  <c r="I1032" i="3"/>
  <c r="H1032" i="3" s="1"/>
  <c r="A1033" i="3"/>
  <c r="D1031" i="3"/>
  <c r="G1031" i="3" s="1"/>
  <c r="C1031" i="3"/>
  <c r="F1031" i="3" s="1"/>
  <c r="B1033" i="3" l="1"/>
  <c r="E1033" i="3"/>
  <c r="A1034" i="3"/>
  <c r="I1033" i="3"/>
  <c r="H1033" i="3" s="1"/>
  <c r="C1032" i="3"/>
  <c r="F1032" i="3" s="1"/>
  <c r="D1032" i="3"/>
  <c r="G1032" i="3" s="1"/>
  <c r="E1034" i="3" l="1"/>
  <c r="B1034" i="3"/>
  <c r="I1034" i="3"/>
  <c r="H1034" i="3" s="1"/>
  <c r="A1035" i="3"/>
  <c r="D1033" i="3"/>
  <c r="G1033" i="3" s="1"/>
  <c r="C1033" i="3"/>
  <c r="F1033" i="3" s="1"/>
  <c r="B1035" i="3" l="1"/>
  <c r="E1035" i="3"/>
  <c r="A1036" i="3"/>
  <c r="I1035" i="3"/>
  <c r="H1035" i="3" s="1"/>
  <c r="C1034" i="3"/>
  <c r="F1034" i="3" s="1"/>
  <c r="D1034" i="3"/>
  <c r="G1034" i="3" s="1"/>
  <c r="E1036" i="3" l="1"/>
  <c r="B1036" i="3"/>
  <c r="I1036" i="3"/>
  <c r="H1036" i="3" s="1"/>
  <c r="A1037" i="3"/>
  <c r="D1035" i="3"/>
  <c r="G1035" i="3" s="1"/>
  <c r="C1035" i="3"/>
  <c r="F1035" i="3" s="1"/>
  <c r="B1037" i="3" l="1"/>
  <c r="E1037" i="3"/>
  <c r="A1038" i="3"/>
  <c r="I1037" i="3"/>
  <c r="H1037" i="3" s="1"/>
  <c r="C1036" i="3"/>
  <c r="F1036" i="3" s="1"/>
  <c r="D1036" i="3"/>
  <c r="G1036" i="3" s="1"/>
  <c r="E1038" i="3" l="1"/>
  <c r="B1038" i="3"/>
  <c r="I1038" i="3"/>
  <c r="H1038" i="3" s="1"/>
  <c r="A1039" i="3"/>
  <c r="D1037" i="3"/>
  <c r="G1037" i="3" s="1"/>
  <c r="C1037" i="3"/>
  <c r="F1037" i="3" s="1"/>
  <c r="B1039" i="3" l="1"/>
  <c r="E1039" i="3"/>
  <c r="A1040" i="3"/>
  <c r="I1039" i="3"/>
  <c r="H1039" i="3" s="1"/>
  <c r="C1038" i="3"/>
  <c r="F1038" i="3" s="1"/>
  <c r="D1038" i="3"/>
  <c r="G1038" i="3" s="1"/>
  <c r="E1040" i="3" l="1"/>
  <c r="B1040" i="3"/>
  <c r="I1040" i="3"/>
  <c r="H1040" i="3" s="1"/>
  <c r="A1041" i="3"/>
  <c r="D1039" i="3"/>
  <c r="G1039" i="3" s="1"/>
  <c r="C1039" i="3"/>
  <c r="F1039" i="3" s="1"/>
  <c r="B1041" i="3" l="1"/>
  <c r="E1041" i="3"/>
  <c r="A1042" i="3"/>
  <c r="I1041" i="3"/>
  <c r="H1041" i="3" s="1"/>
  <c r="C1040" i="3"/>
  <c r="F1040" i="3" s="1"/>
  <c r="D1040" i="3"/>
  <c r="G1040" i="3" s="1"/>
  <c r="E1042" i="3" l="1"/>
  <c r="B1042" i="3"/>
  <c r="I1042" i="3"/>
  <c r="H1042" i="3" s="1"/>
  <c r="A1043" i="3"/>
  <c r="D1041" i="3"/>
  <c r="G1041" i="3" s="1"/>
  <c r="C1041" i="3"/>
  <c r="F1041" i="3" s="1"/>
  <c r="B1043" i="3" l="1"/>
  <c r="E1043" i="3"/>
  <c r="A1044" i="3"/>
  <c r="I1043" i="3"/>
  <c r="H1043" i="3" s="1"/>
  <c r="C1042" i="3"/>
  <c r="F1042" i="3" s="1"/>
  <c r="D1042" i="3"/>
  <c r="G1042" i="3" s="1"/>
  <c r="E1044" i="3" l="1"/>
  <c r="B1044" i="3"/>
  <c r="I1044" i="3"/>
  <c r="H1044" i="3" s="1"/>
  <c r="A1045" i="3"/>
  <c r="D1043" i="3"/>
  <c r="G1043" i="3" s="1"/>
  <c r="C1043" i="3"/>
  <c r="F1043" i="3" s="1"/>
  <c r="B1045" i="3" l="1"/>
  <c r="E1045" i="3"/>
  <c r="A1046" i="3"/>
  <c r="I1045" i="3"/>
  <c r="H1045" i="3" s="1"/>
  <c r="C1044" i="3"/>
  <c r="F1044" i="3" s="1"/>
  <c r="D1044" i="3"/>
  <c r="G1044" i="3" s="1"/>
  <c r="E1046" i="3" l="1"/>
  <c r="B1046" i="3"/>
  <c r="I1046" i="3"/>
  <c r="H1046" i="3" s="1"/>
  <c r="A1047" i="3"/>
  <c r="D1045" i="3"/>
  <c r="G1045" i="3" s="1"/>
  <c r="C1045" i="3"/>
  <c r="F1045" i="3" s="1"/>
  <c r="B1047" i="3" l="1"/>
  <c r="E1047" i="3"/>
  <c r="A1048" i="3"/>
  <c r="I1047" i="3"/>
  <c r="H1047" i="3" s="1"/>
  <c r="C1046" i="3"/>
  <c r="F1046" i="3" s="1"/>
  <c r="D1046" i="3"/>
  <c r="G1046" i="3" s="1"/>
  <c r="E1048" i="3" l="1"/>
  <c r="B1048" i="3"/>
  <c r="I1048" i="3"/>
  <c r="H1048" i="3" s="1"/>
  <c r="A1049" i="3"/>
  <c r="D1047" i="3"/>
  <c r="G1047" i="3" s="1"/>
  <c r="C1047" i="3"/>
  <c r="F1047" i="3" s="1"/>
  <c r="B1049" i="3" l="1"/>
  <c r="E1049" i="3"/>
  <c r="A1050" i="3"/>
  <c r="I1049" i="3"/>
  <c r="H1049" i="3" s="1"/>
  <c r="C1048" i="3"/>
  <c r="F1048" i="3" s="1"/>
  <c r="D1048" i="3"/>
  <c r="G1048" i="3" s="1"/>
  <c r="E1050" i="3" l="1"/>
  <c r="B1050" i="3"/>
  <c r="I1050" i="3"/>
  <c r="H1050" i="3" s="1"/>
  <c r="A1051" i="3"/>
  <c r="D1049" i="3"/>
  <c r="G1049" i="3" s="1"/>
  <c r="C1049" i="3"/>
  <c r="F1049" i="3" s="1"/>
  <c r="B1051" i="3" l="1"/>
  <c r="E1051" i="3"/>
  <c r="A1052" i="3"/>
  <c r="I1051" i="3"/>
  <c r="H1051" i="3" s="1"/>
  <c r="C1050" i="3"/>
  <c r="F1050" i="3" s="1"/>
  <c r="D1050" i="3"/>
  <c r="G1050" i="3" s="1"/>
  <c r="E1052" i="3" l="1"/>
  <c r="B1052" i="3"/>
  <c r="I1052" i="3"/>
  <c r="H1052" i="3" s="1"/>
  <c r="A1053" i="3"/>
  <c r="D1051" i="3"/>
  <c r="G1051" i="3" s="1"/>
  <c r="C1051" i="3"/>
  <c r="F1051" i="3" s="1"/>
  <c r="B1053" i="3" l="1"/>
  <c r="E1053" i="3"/>
  <c r="A1054" i="3"/>
  <c r="I1053" i="3"/>
  <c r="H1053" i="3" s="1"/>
  <c r="C1052" i="3"/>
  <c r="F1052" i="3" s="1"/>
  <c r="D1052" i="3"/>
  <c r="G1052" i="3" s="1"/>
  <c r="E1054" i="3" l="1"/>
  <c r="B1054" i="3"/>
  <c r="I1054" i="3"/>
  <c r="H1054" i="3" s="1"/>
  <c r="A1055" i="3"/>
  <c r="D1053" i="3"/>
  <c r="G1053" i="3" s="1"/>
  <c r="C1053" i="3"/>
  <c r="F1053" i="3" s="1"/>
  <c r="B1055" i="3" l="1"/>
  <c r="E1055" i="3"/>
  <c r="A1056" i="3"/>
  <c r="I1055" i="3"/>
  <c r="H1055" i="3" s="1"/>
  <c r="C1054" i="3"/>
  <c r="F1054" i="3" s="1"/>
  <c r="D1054" i="3"/>
  <c r="G1054" i="3" s="1"/>
  <c r="E1056" i="3" l="1"/>
  <c r="B1056" i="3"/>
  <c r="I1056" i="3"/>
  <c r="H1056" i="3" s="1"/>
  <c r="A1057" i="3"/>
  <c r="D1055" i="3"/>
  <c r="G1055" i="3" s="1"/>
  <c r="C1055" i="3"/>
  <c r="F1055" i="3" s="1"/>
  <c r="B1057" i="3" l="1"/>
  <c r="E1057" i="3"/>
  <c r="A1058" i="3"/>
  <c r="I1057" i="3"/>
  <c r="H1057" i="3" s="1"/>
  <c r="C1056" i="3"/>
  <c r="F1056" i="3" s="1"/>
  <c r="D1056" i="3"/>
  <c r="G1056" i="3" s="1"/>
  <c r="E1058" i="3" l="1"/>
  <c r="B1058" i="3"/>
  <c r="I1058" i="3"/>
  <c r="H1058" i="3" s="1"/>
  <c r="A1059" i="3"/>
  <c r="D1057" i="3"/>
  <c r="G1057" i="3" s="1"/>
  <c r="C1057" i="3"/>
  <c r="F1057" i="3" s="1"/>
  <c r="B1059" i="3" l="1"/>
  <c r="E1059" i="3"/>
  <c r="A1060" i="3"/>
  <c r="I1059" i="3"/>
  <c r="H1059" i="3" s="1"/>
  <c r="C1058" i="3"/>
  <c r="F1058" i="3" s="1"/>
  <c r="D1058" i="3"/>
  <c r="G1058" i="3" s="1"/>
  <c r="E1060" i="3" l="1"/>
  <c r="B1060" i="3"/>
  <c r="I1060" i="3"/>
  <c r="H1060" i="3" s="1"/>
  <c r="A1061" i="3"/>
  <c r="D1059" i="3"/>
  <c r="G1059" i="3" s="1"/>
  <c r="C1059" i="3"/>
  <c r="F1059" i="3" s="1"/>
  <c r="B1061" i="3" l="1"/>
  <c r="E1061" i="3"/>
  <c r="A1062" i="3"/>
  <c r="I1061" i="3"/>
  <c r="H1061" i="3" s="1"/>
  <c r="C1060" i="3"/>
  <c r="F1060" i="3" s="1"/>
  <c r="D1060" i="3"/>
  <c r="G1060" i="3" s="1"/>
  <c r="E1062" i="3" l="1"/>
  <c r="B1062" i="3"/>
  <c r="I1062" i="3"/>
  <c r="H1062" i="3" s="1"/>
  <c r="A1063" i="3"/>
  <c r="D1061" i="3"/>
  <c r="G1061" i="3" s="1"/>
  <c r="C1061" i="3"/>
  <c r="F1061" i="3" s="1"/>
  <c r="B1063" i="3" l="1"/>
  <c r="E1063" i="3"/>
  <c r="A1064" i="3"/>
  <c r="I1063" i="3"/>
  <c r="H1063" i="3" s="1"/>
  <c r="C1062" i="3"/>
  <c r="F1062" i="3" s="1"/>
  <c r="D1062" i="3"/>
  <c r="G1062" i="3" s="1"/>
  <c r="E1064" i="3" l="1"/>
  <c r="B1064" i="3"/>
  <c r="I1064" i="3"/>
  <c r="H1064" i="3" s="1"/>
  <c r="A1065" i="3"/>
  <c r="D1063" i="3"/>
  <c r="G1063" i="3" s="1"/>
  <c r="C1063" i="3"/>
  <c r="F1063" i="3" s="1"/>
  <c r="B1065" i="3" l="1"/>
  <c r="E1065" i="3"/>
  <c r="A1066" i="3"/>
  <c r="I1065" i="3"/>
  <c r="H1065" i="3" s="1"/>
  <c r="C1064" i="3"/>
  <c r="F1064" i="3" s="1"/>
  <c r="D1064" i="3"/>
  <c r="G1064" i="3" s="1"/>
  <c r="E1066" i="3" l="1"/>
  <c r="B1066" i="3"/>
  <c r="I1066" i="3"/>
  <c r="H1066" i="3" s="1"/>
  <c r="A1067" i="3"/>
  <c r="D1065" i="3"/>
  <c r="G1065" i="3" s="1"/>
  <c r="C1065" i="3"/>
  <c r="F1065" i="3" s="1"/>
  <c r="B1067" i="3" l="1"/>
  <c r="E1067" i="3"/>
  <c r="A1068" i="3"/>
  <c r="I1067" i="3"/>
  <c r="H1067" i="3" s="1"/>
  <c r="C1066" i="3"/>
  <c r="F1066" i="3" s="1"/>
  <c r="D1066" i="3"/>
  <c r="G1066" i="3" s="1"/>
  <c r="E1068" i="3" l="1"/>
  <c r="B1068" i="3"/>
  <c r="I1068" i="3"/>
  <c r="H1068" i="3" s="1"/>
  <c r="A1069" i="3"/>
  <c r="D1067" i="3"/>
  <c r="G1067" i="3" s="1"/>
  <c r="C1067" i="3"/>
  <c r="F1067" i="3" s="1"/>
  <c r="B1069" i="3" l="1"/>
  <c r="E1069" i="3"/>
  <c r="A1070" i="3"/>
  <c r="I1069" i="3"/>
  <c r="H1069" i="3" s="1"/>
  <c r="C1068" i="3"/>
  <c r="F1068" i="3" s="1"/>
  <c r="D1068" i="3"/>
  <c r="G1068" i="3" s="1"/>
  <c r="E1070" i="3" l="1"/>
  <c r="B1070" i="3"/>
  <c r="I1070" i="3"/>
  <c r="H1070" i="3" s="1"/>
  <c r="A1071" i="3"/>
  <c r="D1069" i="3"/>
  <c r="G1069" i="3" s="1"/>
  <c r="C1069" i="3"/>
  <c r="F1069" i="3" s="1"/>
  <c r="B1071" i="3" l="1"/>
  <c r="E1071" i="3"/>
  <c r="A1072" i="3"/>
  <c r="I1071" i="3"/>
  <c r="H1071" i="3" s="1"/>
  <c r="C1070" i="3"/>
  <c r="F1070" i="3" s="1"/>
  <c r="D1070" i="3"/>
  <c r="G1070" i="3" s="1"/>
  <c r="E1072" i="3" l="1"/>
  <c r="B1072" i="3"/>
  <c r="I1072" i="3"/>
  <c r="H1072" i="3" s="1"/>
  <c r="A1073" i="3"/>
  <c r="D1071" i="3"/>
  <c r="G1071" i="3" s="1"/>
  <c r="C1071" i="3"/>
  <c r="F1071" i="3" s="1"/>
  <c r="B1073" i="3" l="1"/>
  <c r="E1073" i="3"/>
  <c r="A1074" i="3"/>
  <c r="I1073" i="3"/>
  <c r="H1073" i="3" s="1"/>
  <c r="C1072" i="3"/>
  <c r="F1072" i="3" s="1"/>
  <c r="D1072" i="3"/>
  <c r="G1072" i="3" s="1"/>
  <c r="E1074" i="3" l="1"/>
  <c r="B1074" i="3"/>
  <c r="I1074" i="3"/>
  <c r="H1074" i="3" s="1"/>
  <c r="A1075" i="3"/>
  <c r="D1073" i="3"/>
  <c r="G1073" i="3" s="1"/>
  <c r="C1073" i="3"/>
  <c r="F1073" i="3" s="1"/>
  <c r="B1075" i="3" l="1"/>
  <c r="E1075" i="3"/>
  <c r="A1076" i="3"/>
  <c r="I1075" i="3"/>
  <c r="H1075" i="3" s="1"/>
  <c r="C1074" i="3"/>
  <c r="F1074" i="3" s="1"/>
  <c r="D1074" i="3"/>
  <c r="G1074" i="3" s="1"/>
  <c r="E1076" i="3" l="1"/>
  <c r="B1076" i="3"/>
  <c r="I1076" i="3"/>
  <c r="H1076" i="3" s="1"/>
  <c r="A1077" i="3"/>
  <c r="D1075" i="3"/>
  <c r="G1075" i="3" s="1"/>
  <c r="C1075" i="3"/>
  <c r="F1075" i="3" s="1"/>
  <c r="B1077" i="3" l="1"/>
  <c r="E1077" i="3"/>
  <c r="A1078" i="3"/>
  <c r="I1077" i="3"/>
  <c r="H1077" i="3" s="1"/>
  <c r="C1076" i="3"/>
  <c r="F1076" i="3" s="1"/>
  <c r="D1076" i="3"/>
  <c r="G1076" i="3" s="1"/>
  <c r="E1078" i="3" l="1"/>
  <c r="B1078" i="3"/>
  <c r="I1078" i="3"/>
  <c r="H1078" i="3" s="1"/>
  <c r="A1079" i="3"/>
  <c r="D1077" i="3"/>
  <c r="G1077" i="3" s="1"/>
  <c r="C1077" i="3"/>
  <c r="F1077" i="3" s="1"/>
  <c r="B1079" i="3" l="1"/>
  <c r="E1079" i="3"/>
  <c r="A1080" i="3"/>
  <c r="I1079" i="3"/>
  <c r="H1079" i="3" s="1"/>
  <c r="C1078" i="3"/>
  <c r="F1078" i="3" s="1"/>
  <c r="D1078" i="3"/>
  <c r="G1078" i="3" s="1"/>
  <c r="E1080" i="3" l="1"/>
  <c r="B1080" i="3"/>
  <c r="I1080" i="3"/>
  <c r="H1080" i="3" s="1"/>
  <c r="A1081" i="3"/>
  <c r="D1079" i="3"/>
  <c r="G1079" i="3" s="1"/>
  <c r="C1079" i="3"/>
  <c r="F1079" i="3" s="1"/>
  <c r="B1081" i="3" l="1"/>
  <c r="E1081" i="3"/>
  <c r="A1082" i="3"/>
  <c r="I1081" i="3"/>
  <c r="H1081" i="3" s="1"/>
  <c r="C1080" i="3"/>
  <c r="F1080" i="3" s="1"/>
  <c r="D1080" i="3"/>
  <c r="G1080" i="3" s="1"/>
  <c r="E1082" i="3" l="1"/>
  <c r="B1082" i="3"/>
  <c r="I1082" i="3"/>
  <c r="H1082" i="3" s="1"/>
  <c r="A1083" i="3"/>
  <c r="D1081" i="3"/>
  <c r="G1081" i="3" s="1"/>
  <c r="C1081" i="3"/>
  <c r="F1081" i="3" s="1"/>
  <c r="B1083" i="3" l="1"/>
  <c r="E1083" i="3"/>
  <c r="A1084" i="3"/>
  <c r="I1083" i="3"/>
  <c r="H1083" i="3" s="1"/>
  <c r="C1082" i="3"/>
  <c r="F1082" i="3" s="1"/>
  <c r="D1082" i="3"/>
  <c r="G1082" i="3" s="1"/>
  <c r="E1084" i="3" l="1"/>
  <c r="B1084" i="3"/>
  <c r="I1084" i="3"/>
  <c r="H1084" i="3" s="1"/>
  <c r="A1085" i="3"/>
  <c r="D1083" i="3"/>
  <c r="G1083" i="3" s="1"/>
  <c r="C1083" i="3"/>
  <c r="F1083" i="3" s="1"/>
  <c r="B1085" i="3" l="1"/>
  <c r="E1085" i="3"/>
  <c r="A1086" i="3"/>
  <c r="I1085" i="3"/>
  <c r="H1085" i="3" s="1"/>
  <c r="C1084" i="3"/>
  <c r="F1084" i="3" s="1"/>
  <c r="D1084" i="3"/>
  <c r="G1084" i="3" s="1"/>
  <c r="E1086" i="3" l="1"/>
  <c r="B1086" i="3"/>
  <c r="I1086" i="3"/>
  <c r="H1086" i="3" s="1"/>
  <c r="A1087" i="3"/>
  <c r="D1085" i="3"/>
  <c r="G1085" i="3" s="1"/>
  <c r="C1085" i="3"/>
  <c r="F1085" i="3" s="1"/>
  <c r="B1087" i="3" l="1"/>
  <c r="E1087" i="3"/>
  <c r="A1088" i="3"/>
  <c r="I1087" i="3"/>
  <c r="H1087" i="3" s="1"/>
  <c r="C1086" i="3"/>
  <c r="F1086" i="3" s="1"/>
  <c r="D1086" i="3"/>
  <c r="G1086" i="3" s="1"/>
  <c r="E1088" i="3" l="1"/>
  <c r="B1088" i="3"/>
  <c r="I1088" i="3"/>
  <c r="H1088" i="3" s="1"/>
  <c r="A1089" i="3"/>
  <c r="D1087" i="3"/>
  <c r="G1087" i="3" s="1"/>
  <c r="C1087" i="3"/>
  <c r="F1087" i="3" s="1"/>
  <c r="B1089" i="3" l="1"/>
  <c r="E1089" i="3"/>
  <c r="A1090" i="3"/>
  <c r="I1089" i="3"/>
  <c r="H1089" i="3" s="1"/>
  <c r="C1088" i="3"/>
  <c r="F1088" i="3" s="1"/>
  <c r="D1088" i="3"/>
  <c r="G1088" i="3" s="1"/>
  <c r="E1090" i="3" l="1"/>
  <c r="B1090" i="3"/>
  <c r="I1090" i="3"/>
  <c r="H1090" i="3" s="1"/>
  <c r="A1091" i="3"/>
  <c r="D1089" i="3"/>
  <c r="G1089" i="3" s="1"/>
  <c r="C1089" i="3"/>
  <c r="F1089" i="3" s="1"/>
  <c r="B1091" i="3" l="1"/>
  <c r="E1091" i="3"/>
  <c r="A1092" i="3"/>
  <c r="I1091" i="3"/>
  <c r="H1091" i="3" s="1"/>
  <c r="C1090" i="3"/>
  <c r="F1090" i="3" s="1"/>
  <c r="D1090" i="3"/>
  <c r="G1090" i="3" s="1"/>
  <c r="E1092" i="3" l="1"/>
  <c r="B1092" i="3"/>
  <c r="I1092" i="3"/>
  <c r="H1092" i="3" s="1"/>
  <c r="A1093" i="3"/>
  <c r="D1091" i="3"/>
  <c r="G1091" i="3" s="1"/>
  <c r="C1091" i="3"/>
  <c r="F1091" i="3" s="1"/>
  <c r="B1093" i="3" l="1"/>
  <c r="E1093" i="3"/>
  <c r="A1094" i="3"/>
  <c r="I1093" i="3"/>
  <c r="H1093" i="3" s="1"/>
  <c r="C1092" i="3"/>
  <c r="F1092" i="3" s="1"/>
  <c r="D1092" i="3"/>
  <c r="G1092" i="3" s="1"/>
  <c r="E1094" i="3" l="1"/>
  <c r="B1094" i="3"/>
  <c r="I1094" i="3"/>
  <c r="H1094" i="3" s="1"/>
  <c r="A1095" i="3"/>
  <c r="D1093" i="3"/>
  <c r="G1093" i="3" s="1"/>
  <c r="C1093" i="3"/>
  <c r="F1093" i="3" s="1"/>
  <c r="B1095" i="3" l="1"/>
  <c r="E1095" i="3"/>
  <c r="A1096" i="3"/>
  <c r="I1095" i="3"/>
  <c r="H1095" i="3" s="1"/>
  <c r="C1094" i="3"/>
  <c r="F1094" i="3" s="1"/>
  <c r="D1094" i="3"/>
  <c r="G1094" i="3" s="1"/>
  <c r="E1096" i="3" l="1"/>
  <c r="B1096" i="3"/>
  <c r="I1096" i="3"/>
  <c r="H1096" i="3" s="1"/>
  <c r="A1097" i="3"/>
  <c r="D1095" i="3"/>
  <c r="G1095" i="3" s="1"/>
  <c r="C1095" i="3"/>
  <c r="F1095" i="3" s="1"/>
  <c r="B1097" i="3" l="1"/>
  <c r="E1097" i="3"/>
  <c r="A1098" i="3"/>
  <c r="I1097" i="3"/>
  <c r="H1097" i="3" s="1"/>
  <c r="C1096" i="3"/>
  <c r="F1096" i="3" s="1"/>
  <c r="D1096" i="3"/>
  <c r="G1096" i="3" s="1"/>
  <c r="E1098" i="3" l="1"/>
  <c r="B1098" i="3"/>
  <c r="I1098" i="3"/>
  <c r="H1098" i="3" s="1"/>
  <c r="A1099" i="3"/>
  <c r="D1097" i="3"/>
  <c r="G1097" i="3" s="1"/>
  <c r="C1097" i="3"/>
  <c r="F1097" i="3" s="1"/>
  <c r="B1099" i="3" l="1"/>
  <c r="E1099" i="3"/>
  <c r="A1100" i="3"/>
  <c r="I1099" i="3"/>
  <c r="H1099" i="3" s="1"/>
  <c r="C1098" i="3"/>
  <c r="F1098" i="3" s="1"/>
  <c r="D1098" i="3"/>
  <c r="G1098" i="3" s="1"/>
  <c r="E1100" i="3" l="1"/>
  <c r="B1100" i="3"/>
  <c r="I1100" i="3"/>
  <c r="H1100" i="3" s="1"/>
  <c r="A1101" i="3"/>
  <c r="D1099" i="3"/>
  <c r="G1099" i="3" s="1"/>
  <c r="C1099" i="3"/>
  <c r="F1099" i="3" s="1"/>
  <c r="B1101" i="3" l="1"/>
  <c r="E1101" i="3"/>
  <c r="A1102" i="3"/>
  <c r="I1101" i="3"/>
  <c r="H1101" i="3" s="1"/>
  <c r="C1100" i="3"/>
  <c r="F1100" i="3" s="1"/>
  <c r="D1100" i="3"/>
  <c r="G1100" i="3" s="1"/>
  <c r="E1102" i="3" l="1"/>
  <c r="B1102" i="3"/>
  <c r="I1102" i="3"/>
  <c r="H1102" i="3" s="1"/>
  <c r="A1103" i="3"/>
  <c r="D1101" i="3"/>
  <c r="G1101" i="3" s="1"/>
  <c r="C1101" i="3"/>
  <c r="F1101" i="3" s="1"/>
  <c r="B1103" i="3" l="1"/>
  <c r="E1103" i="3"/>
  <c r="A1104" i="3"/>
  <c r="I1103" i="3"/>
  <c r="H1103" i="3" s="1"/>
  <c r="C1102" i="3"/>
  <c r="F1102" i="3" s="1"/>
  <c r="D1102" i="3"/>
  <c r="G1102" i="3" s="1"/>
  <c r="E1104" i="3" l="1"/>
  <c r="B1104" i="3"/>
  <c r="I1104" i="3"/>
  <c r="H1104" i="3" s="1"/>
  <c r="A1105" i="3"/>
  <c r="D1103" i="3"/>
  <c r="G1103" i="3" s="1"/>
  <c r="C1103" i="3"/>
  <c r="F1103" i="3" s="1"/>
  <c r="A1106" i="3" l="1"/>
  <c r="I1105" i="3"/>
  <c r="H1105" i="3" s="1"/>
  <c r="B1105" i="3"/>
  <c r="E1105" i="3"/>
  <c r="D1104" i="3"/>
  <c r="G1104" i="3" s="1"/>
  <c r="C1104" i="3"/>
  <c r="F1104" i="3" s="1"/>
  <c r="C1105" i="3" l="1"/>
  <c r="F1105" i="3" s="1"/>
  <c r="D1105" i="3"/>
  <c r="G1105" i="3" s="1"/>
  <c r="I1106" i="3"/>
  <c r="H1106" i="3" s="1"/>
  <c r="A1107" i="3"/>
  <c r="E1106" i="3"/>
  <c r="B1106" i="3"/>
  <c r="C1106" i="3" l="1"/>
  <c r="F1106" i="3" s="1"/>
  <c r="D1106" i="3"/>
  <c r="G1106" i="3" s="1"/>
  <c r="B1107" i="3"/>
  <c r="E1107" i="3"/>
  <c r="A1108" i="3"/>
  <c r="I1107" i="3"/>
  <c r="H1107" i="3" s="1"/>
  <c r="E1108" i="3" l="1"/>
  <c r="B1108" i="3"/>
  <c r="I1108" i="3"/>
  <c r="H1108" i="3" s="1"/>
  <c r="A1109" i="3"/>
  <c r="D1107" i="3"/>
  <c r="G1107" i="3" s="1"/>
  <c r="C1107" i="3"/>
  <c r="F1107" i="3" s="1"/>
  <c r="B1109" i="3" l="1"/>
  <c r="E1109" i="3"/>
  <c r="A1110" i="3"/>
  <c r="I1109" i="3"/>
  <c r="H1109" i="3" s="1"/>
  <c r="C1108" i="3"/>
  <c r="F1108" i="3" s="1"/>
  <c r="D1108" i="3"/>
  <c r="G1108" i="3" s="1"/>
  <c r="E1110" i="3" l="1"/>
  <c r="B1110" i="3"/>
  <c r="I1110" i="3"/>
  <c r="H1110" i="3" s="1"/>
  <c r="A1111" i="3"/>
  <c r="D1109" i="3"/>
  <c r="G1109" i="3" s="1"/>
  <c r="C1109" i="3"/>
  <c r="F1109" i="3" s="1"/>
  <c r="B1111" i="3" l="1"/>
  <c r="E1111" i="3"/>
  <c r="A1112" i="3"/>
  <c r="I1111" i="3"/>
  <c r="H1111" i="3" s="1"/>
  <c r="C1110" i="3"/>
  <c r="F1110" i="3" s="1"/>
  <c r="D1110" i="3"/>
  <c r="G1110" i="3" s="1"/>
  <c r="E1112" i="3" l="1"/>
  <c r="B1112" i="3"/>
  <c r="I1112" i="3"/>
  <c r="H1112" i="3" s="1"/>
  <c r="A1113" i="3"/>
  <c r="D1111" i="3"/>
  <c r="G1111" i="3" s="1"/>
  <c r="C1111" i="3"/>
  <c r="F1111" i="3" s="1"/>
  <c r="B1113" i="3" l="1"/>
  <c r="E1113" i="3"/>
  <c r="A1114" i="3"/>
  <c r="I1113" i="3"/>
  <c r="H1113" i="3" s="1"/>
  <c r="C1112" i="3"/>
  <c r="F1112" i="3" s="1"/>
  <c r="D1112" i="3"/>
  <c r="G1112" i="3" s="1"/>
  <c r="E1114" i="3" l="1"/>
  <c r="B1114" i="3"/>
  <c r="I1114" i="3"/>
  <c r="H1114" i="3" s="1"/>
  <c r="A1115" i="3"/>
  <c r="D1113" i="3"/>
  <c r="G1113" i="3" s="1"/>
  <c r="C1113" i="3"/>
  <c r="F1113" i="3" s="1"/>
  <c r="B1115" i="3" l="1"/>
  <c r="E1115" i="3"/>
  <c r="A1116" i="3"/>
  <c r="I1115" i="3"/>
  <c r="H1115" i="3" s="1"/>
  <c r="C1114" i="3"/>
  <c r="F1114" i="3" s="1"/>
  <c r="D1114" i="3"/>
  <c r="G1114" i="3" s="1"/>
  <c r="E1116" i="3" l="1"/>
  <c r="B1116" i="3"/>
  <c r="I1116" i="3"/>
  <c r="H1116" i="3" s="1"/>
  <c r="A1117" i="3"/>
  <c r="D1115" i="3"/>
  <c r="G1115" i="3" s="1"/>
  <c r="C1115" i="3"/>
  <c r="F1115" i="3" s="1"/>
  <c r="B1117" i="3" l="1"/>
  <c r="E1117" i="3"/>
  <c r="A1118" i="3"/>
  <c r="I1117" i="3"/>
  <c r="H1117" i="3" s="1"/>
  <c r="C1116" i="3"/>
  <c r="F1116" i="3" s="1"/>
  <c r="D1116" i="3"/>
  <c r="G1116" i="3" s="1"/>
  <c r="I1118" i="3" l="1"/>
  <c r="H1118" i="3" s="1"/>
  <c r="A1119" i="3"/>
  <c r="E1118" i="3"/>
  <c r="B1118" i="3"/>
  <c r="C1117" i="3"/>
  <c r="F1117" i="3" s="1"/>
  <c r="D1117" i="3"/>
  <c r="G1117" i="3" s="1"/>
  <c r="C1118" i="3" l="1"/>
  <c r="F1118" i="3" s="1"/>
  <c r="D1118" i="3"/>
  <c r="G1118" i="3" s="1"/>
  <c r="B1119" i="3"/>
  <c r="E1119" i="3"/>
  <c r="A1120" i="3"/>
  <c r="I1119" i="3"/>
  <c r="H1119" i="3" s="1"/>
  <c r="I1120" i="3" l="1"/>
  <c r="H1120" i="3" s="1"/>
  <c r="A1121" i="3"/>
  <c r="E1120" i="3"/>
  <c r="B1120" i="3"/>
  <c r="C1119" i="3"/>
  <c r="F1119" i="3" s="1"/>
  <c r="D1119" i="3"/>
  <c r="G1119" i="3" s="1"/>
  <c r="C1120" i="3" l="1"/>
  <c r="F1120" i="3" s="1"/>
  <c r="D1120" i="3"/>
  <c r="G1120" i="3" s="1"/>
  <c r="B1121" i="3"/>
  <c r="E1121" i="3"/>
  <c r="A1122" i="3"/>
  <c r="I1121" i="3"/>
  <c r="H1121" i="3" s="1"/>
  <c r="I1122" i="3" l="1"/>
  <c r="H1122" i="3" s="1"/>
  <c r="A1123" i="3"/>
  <c r="E1122" i="3"/>
  <c r="B1122" i="3"/>
  <c r="C1121" i="3"/>
  <c r="F1121" i="3" s="1"/>
  <c r="D1121" i="3"/>
  <c r="G1121" i="3" s="1"/>
  <c r="C1122" i="3" l="1"/>
  <c r="F1122" i="3" s="1"/>
  <c r="D1122" i="3"/>
  <c r="G1122" i="3" s="1"/>
  <c r="B1123" i="3"/>
  <c r="E1123" i="3"/>
  <c r="A1124" i="3"/>
  <c r="I1123" i="3"/>
  <c r="H1123" i="3" s="1"/>
  <c r="E1124" i="3" l="1"/>
  <c r="B1124" i="3"/>
  <c r="I1124" i="3"/>
  <c r="H1124" i="3" s="1"/>
  <c r="A1125" i="3"/>
  <c r="D1123" i="3"/>
  <c r="G1123" i="3" s="1"/>
  <c r="C1123" i="3"/>
  <c r="F1123" i="3" s="1"/>
  <c r="B1125" i="3" l="1"/>
  <c r="E1125" i="3"/>
  <c r="A1126" i="3"/>
  <c r="I1125" i="3"/>
  <c r="H1125" i="3" s="1"/>
  <c r="C1124" i="3"/>
  <c r="F1124" i="3" s="1"/>
  <c r="D1124" i="3"/>
  <c r="G1124" i="3" s="1"/>
  <c r="E1126" i="3" l="1"/>
  <c r="B1126" i="3"/>
  <c r="I1126" i="3"/>
  <c r="H1126" i="3" s="1"/>
  <c r="A1127" i="3"/>
  <c r="D1125" i="3"/>
  <c r="G1125" i="3" s="1"/>
  <c r="C1125" i="3"/>
  <c r="F1125" i="3" s="1"/>
  <c r="B1127" i="3" l="1"/>
  <c r="E1127" i="3"/>
  <c r="A1128" i="3"/>
  <c r="I1127" i="3"/>
  <c r="H1127" i="3" s="1"/>
  <c r="C1126" i="3"/>
  <c r="F1126" i="3" s="1"/>
  <c r="D1126" i="3"/>
  <c r="G1126" i="3" s="1"/>
  <c r="E1128" i="3" l="1"/>
  <c r="I1128" i="3"/>
  <c r="H1128" i="3" s="1"/>
  <c r="A1129" i="3"/>
  <c r="B1128" i="3"/>
  <c r="D1127" i="3"/>
  <c r="G1127" i="3" s="1"/>
  <c r="C1127" i="3"/>
  <c r="F1127" i="3" s="1"/>
  <c r="C1128" i="3" l="1"/>
  <c r="F1128" i="3" s="1"/>
  <c r="D1128" i="3"/>
  <c r="G1128" i="3" s="1"/>
  <c r="B1129" i="3"/>
  <c r="E1129" i="3"/>
  <c r="A1130" i="3"/>
  <c r="I1129" i="3"/>
  <c r="H1129" i="3" s="1"/>
  <c r="E1130" i="3" l="1"/>
  <c r="B1130" i="3"/>
  <c r="A1131" i="3"/>
  <c r="I1130" i="3"/>
  <c r="H1130" i="3" s="1"/>
  <c r="D1129" i="3"/>
  <c r="G1129" i="3" s="1"/>
  <c r="C1129" i="3"/>
  <c r="F1129" i="3" s="1"/>
  <c r="B1131" i="3" l="1"/>
  <c r="E1131" i="3"/>
  <c r="A1132" i="3"/>
  <c r="I1131" i="3"/>
  <c r="H1131" i="3" s="1"/>
  <c r="C1130" i="3"/>
  <c r="F1130" i="3" s="1"/>
  <c r="D1130" i="3"/>
  <c r="G1130" i="3" s="1"/>
  <c r="I1132" i="3" l="1"/>
  <c r="H1132" i="3" s="1"/>
  <c r="A1133" i="3"/>
  <c r="E1132" i="3"/>
  <c r="B1132" i="3"/>
  <c r="C1131" i="3"/>
  <c r="F1131" i="3" s="1"/>
  <c r="D1131" i="3"/>
  <c r="G1131" i="3" s="1"/>
  <c r="C1132" i="3" l="1"/>
  <c r="F1132" i="3" s="1"/>
  <c r="D1132" i="3"/>
  <c r="G1132" i="3" s="1"/>
  <c r="B1133" i="3"/>
  <c r="E1133" i="3"/>
  <c r="A1134" i="3"/>
  <c r="I1133" i="3"/>
  <c r="H1133" i="3" s="1"/>
  <c r="I1134" i="3" l="1"/>
  <c r="H1134" i="3" s="1"/>
  <c r="A1135" i="3"/>
  <c r="E1134" i="3"/>
  <c r="B1134" i="3"/>
  <c r="C1133" i="3"/>
  <c r="F1133" i="3" s="1"/>
  <c r="D1133" i="3"/>
  <c r="G1133" i="3" s="1"/>
  <c r="C1134" i="3" l="1"/>
  <c r="F1134" i="3" s="1"/>
  <c r="D1134" i="3"/>
  <c r="G1134" i="3" s="1"/>
  <c r="B1135" i="3"/>
  <c r="E1135" i="3"/>
  <c r="A1136" i="3"/>
  <c r="I1135" i="3"/>
  <c r="H1135" i="3" s="1"/>
  <c r="B1136" i="3" l="1"/>
  <c r="I1136" i="3"/>
  <c r="H1136" i="3" s="1"/>
  <c r="E1136" i="3"/>
  <c r="A1137" i="3"/>
  <c r="C1135" i="3"/>
  <c r="F1135" i="3" s="1"/>
  <c r="D1135" i="3"/>
  <c r="G1135" i="3" s="1"/>
  <c r="E1137" i="3" l="1"/>
  <c r="B1137" i="3"/>
  <c r="I1137" i="3"/>
  <c r="H1137" i="3" s="1"/>
  <c r="A1138" i="3"/>
  <c r="C1136" i="3"/>
  <c r="F1136" i="3" s="1"/>
  <c r="D1136" i="3"/>
  <c r="G1136" i="3" s="1"/>
  <c r="B1138" i="3" l="1"/>
  <c r="E1138" i="3"/>
  <c r="A1139" i="3"/>
  <c r="I1138" i="3"/>
  <c r="H1138" i="3" s="1"/>
  <c r="C1137" i="3"/>
  <c r="F1137" i="3" s="1"/>
  <c r="D1137" i="3"/>
  <c r="G1137" i="3" s="1"/>
  <c r="B1139" i="3" l="1"/>
  <c r="I1139" i="3"/>
  <c r="H1139" i="3" s="1"/>
  <c r="A1140" i="3"/>
  <c r="E1139" i="3"/>
  <c r="C1138" i="3"/>
  <c r="F1138" i="3" s="1"/>
  <c r="D1138" i="3"/>
  <c r="G1138" i="3" s="1"/>
  <c r="B1140" i="3" l="1"/>
  <c r="E1140" i="3"/>
  <c r="A1141" i="3"/>
  <c r="I1140" i="3"/>
  <c r="H1140" i="3" s="1"/>
  <c r="C1139" i="3"/>
  <c r="F1139" i="3" s="1"/>
  <c r="D1139" i="3"/>
  <c r="G1139" i="3" s="1"/>
  <c r="E1141" i="3" l="1"/>
  <c r="B1141" i="3"/>
  <c r="I1141" i="3"/>
  <c r="H1141" i="3" s="1"/>
  <c r="A1142" i="3"/>
  <c r="D1140" i="3"/>
  <c r="G1140" i="3" s="1"/>
  <c r="C1140" i="3"/>
  <c r="F1140" i="3" s="1"/>
  <c r="B1142" i="3" l="1"/>
  <c r="E1142" i="3"/>
  <c r="A1143" i="3"/>
  <c r="I1142" i="3"/>
  <c r="H1142" i="3" s="1"/>
  <c r="C1141" i="3"/>
  <c r="F1141" i="3" s="1"/>
  <c r="D1141" i="3"/>
  <c r="G1141" i="3" s="1"/>
  <c r="E1143" i="3" l="1"/>
  <c r="B1143" i="3"/>
  <c r="I1143" i="3"/>
  <c r="H1143" i="3" s="1"/>
  <c r="A1144" i="3"/>
  <c r="D1142" i="3"/>
  <c r="G1142" i="3" s="1"/>
  <c r="C1142" i="3"/>
  <c r="F1142" i="3" s="1"/>
  <c r="B1144" i="3" l="1"/>
  <c r="E1144" i="3"/>
  <c r="A1145" i="3"/>
  <c r="I1144" i="3"/>
  <c r="H1144" i="3" s="1"/>
  <c r="C1143" i="3"/>
  <c r="F1143" i="3" s="1"/>
  <c r="D1143" i="3"/>
  <c r="G1143" i="3" s="1"/>
  <c r="I1145" i="3" l="1"/>
  <c r="H1145" i="3" s="1"/>
  <c r="A1146" i="3"/>
  <c r="E1145" i="3"/>
  <c r="B1145" i="3"/>
  <c r="C1144" i="3"/>
  <c r="F1144" i="3" s="1"/>
  <c r="D1144" i="3"/>
  <c r="G1144" i="3" s="1"/>
  <c r="C1145" i="3" l="1"/>
  <c r="F1145" i="3" s="1"/>
  <c r="D1145" i="3"/>
  <c r="G1145" i="3" s="1"/>
  <c r="B1146" i="3"/>
  <c r="E1146" i="3"/>
  <c r="A1147" i="3"/>
  <c r="I1146" i="3"/>
  <c r="H1146" i="3" s="1"/>
  <c r="I1147" i="3" l="1"/>
  <c r="H1147" i="3" s="1"/>
  <c r="A1148" i="3"/>
  <c r="E1147" i="3"/>
  <c r="B1147" i="3"/>
  <c r="C1146" i="3"/>
  <c r="F1146" i="3" s="1"/>
  <c r="D1146" i="3"/>
  <c r="G1146" i="3" s="1"/>
  <c r="C1147" i="3" l="1"/>
  <c r="F1147" i="3" s="1"/>
  <c r="D1147" i="3"/>
  <c r="G1147" i="3" s="1"/>
  <c r="B1148" i="3"/>
  <c r="E1148" i="3"/>
  <c r="A1149" i="3"/>
  <c r="I1148" i="3"/>
  <c r="H1148" i="3" s="1"/>
  <c r="I1149" i="3" l="1"/>
  <c r="H1149" i="3" s="1"/>
  <c r="A1150" i="3"/>
  <c r="E1149" i="3"/>
  <c r="B1149" i="3"/>
  <c r="C1148" i="3"/>
  <c r="F1148" i="3" s="1"/>
  <c r="D1148" i="3"/>
  <c r="G1148" i="3" s="1"/>
  <c r="C1149" i="3" l="1"/>
  <c r="F1149" i="3" s="1"/>
  <c r="D1149" i="3"/>
  <c r="G1149" i="3" s="1"/>
  <c r="B1150" i="3"/>
  <c r="E1150" i="3"/>
  <c r="A1151" i="3"/>
  <c r="I1150" i="3"/>
  <c r="H1150" i="3" s="1"/>
  <c r="I1151" i="3" l="1"/>
  <c r="H1151" i="3" s="1"/>
  <c r="A1152" i="3"/>
  <c r="E1151" i="3"/>
  <c r="B1151" i="3"/>
  <c r="C1150" i="3"/>
  <c r="F1150" i="3" s="1"/>
  <c r="D1150" i="3"/>
  <c r="G1150" i="3" s="1"/>
  <c r="C1151" i="3" l="1"/>
  <c r="F1151" i="3" s="1"/>
  <c r="D1151" i="3"/>
  <c r="G1151" i="3" s="1"/>
  <c r="B1152" i="3"/>
  <c r="E1152" i="3"/>
  <c r="A1153" i="3"/>
  <c r="I1152" i="3"/>
  <c r="H1152" i="3" s="1"/>
  <c r="K3" i="3" l="1"/>
  <c r="I1153" i="3"/>
  <c r="H1153" i="3" s="1"/>
  <c r="E1153" i="3"/>
  <c r="B1153" i="3"/>
  <c r="D1152" i="3"/>
  <c r="G1152" i="3" s="1"/>
  <c r="C1152" i="3"/>
  <c r="F1152" i="3" s="1"/>
  <c r="C1153" i="3" l="1"/>
  <c r="F1153" i="3" s="1"/>
  <c r="D1153" i="3"/>
  <c r="G1153" i="3" s="1"/>
  <c r="K4" i="3"/>
  <c r="K5" i="3" l="1"/>
  <c r="K6" i="3" l="1"/>
  <c r="K7" i="3" l="1"/>
  <c r="K8" i="3" l="1"/>
  <c r="K9" i="3" l="1"/>
  <c r="K10" i="3" l="1"/>
  <c r="K11" i="3" l="1"/>
  <c r="K12" i="3" l="1"/>
  <c r="K13" i="3" l="1"/>
  <c r="K14" i="3" l="1"/>
  <c r="K15" i="3" l="1"/>
  <c r="K16" i="3" l="1"/>
  <c r="K17" i="3" l="1"/>
  <c r="K18" i="3" l="1"/>
  <c r="K19" i="3" l="1"/>
  <c r="K20" i="3" l="1"/>
  <c r="K21" i="3" l="1"/>
  <c r="K22" i="3" l="1"/>
  <c r="K23" i="3" l="1"/>
  <c r="K24" i="3" l="1"/>
  <c r="K25" i="3" l="1"/>
  <c r="K26" i="3" l="1"/>
  <c r="K27" i="3" l="1"/>
  <c r="K28" i="3" l="1"/>
  <c r="K29" i="3" l="1"/>
  <c r="K30" i="3" l="1"/>
  <c r="K31" i="3" l="1"/>
  <c r="K32" i="3" l="1"/>
  <c r="K33" i="3" l="1"/>
  <c r="K34" i="3" l="1"/>
  <c r="K35" i="3" l="1"/>
  <c r="K36" i="3" l="1"/>
  <c r="K37" i="3" l="1"/>
  <c r="K39" i="3" l="1"/>
  <c r="K38" i="3"/>
  <c r="F2" i="5"/>
  <c r="G2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</calcChain>
</file>

<file path=xl/sharedStrings.xml><?xml version="1.0" encoding="utf-8"?>
<sst xmlns="http://schemas.openxmlformats.org/spreadsheetml/2006/main" count="55" uniqueCount="40">
  <si>
    <t>Acid conc.</t>
  </si>
  <si>
    <t>Acid vol., mL</t>
  </si>
  <si>
    <t>Base concentration</t>
  </si>
  <si>
    <t>pKa Theo</t>
  </si>
  <si>
    <t>pKa Pred</t>
  </si>
  <si>
    <t>Kw</t>
  </si>
  <si>
    <t>Start pH</t>
  </si>
  <si>
    <t>End pH</t>
  </si>
  <si>
    <t>increment</t>
  </si>
  <si>
    <t>Compound</t>
  </si>
  <si>
    <t>Ka-theo</t>
  </si>
  <si>
    <t>Ka-pred</t>
  </si>
  <si>
    <t>Name</t>
  </si>
  <si>
    <t>Volume</t>
  </si>
  <si>
    <t>pH</t>
  </si>
  <si>
    <t>Vol added</t>
  </si>
  <si>
    <t>Modified from: Prof. Tom O'Haver , Professor Emeritus, The University of Maryland at College Park.</t>
  </si>
  <si>
    <t>Plotted data</t>
  </si>
  <si>
    <t>[H+]</t>
  </si>
  <si>
    <t>Vb-theoretical</t>
  </si>
  <si>
    <t>Vb-poredicted</t>
  </si>
  <si>
    <t>Fb-predicted</t>
  </si>
  <si>
    <t>Vb-measured</t>
  </si>
  <si>
    <t>group</t>
  </si>
  <si>
    <t>2-Hydroxy</t>
  </si>
  <si>
    <t>4-Hydroxy</t>
  </si>
  <si>
    <t>3-Hydroxy</t>
  </si>
  <si>
    <t>2-Methyl</t>
  </si>
  <si>
    <t>3-Methyl</t>
  </si>
  <si>
    <t>4-Methyl</t>
  </si>
  <si>
    <t>2-Chloro</t>
  </si>
  <si>
    <t>3-Chloro</t>
  </si>
  <si>
    <t>4-Chloro</t>
  </si>
  <si>
    <t>2-Nitro</t>
  </si>
  <si>
    <t>3-Nitro</t>
  </si>
  <si>
    <t>H</t>
  </si>
  <si>
    <t>Sigma</t>
  </si>
  <si>
    <t>dev</t>
  </si>
  <si>
    <t>pKa</t>
  </si>
  <si>
    <t>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</si>
</sst>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E+000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0" xfId="0" applyNumberFormat="1" applyFont="1" applyFill="1" applyAlignment="1" applyProtection="1">
      <alignment horizontal="center" wrapText="1"/>
    </xf>
    <xf numFmtId="0" fontId="0" fillId="2" borderId="0" xfId="0" applyFont="1" applyFill="1" applyProtection="1"/>
    <xf numFmtId="49" fontId="0" fillId="2" borderId="0" xfId="0" applyNumberFormat="1" applyFont="1" applyFill="1" applyAlignment="1" applyProtection="1">
      <alignment horizontal="center"/>
    </xf>
    <xf numFmtId="0" fontId="0" fillId="2" borderId="0" xfId="0" applyFill="1"/>
    <xf numFmtId="164" fontId="1" fillId="0" borderId="0" xfId="0" applyNumberFormat="1" applyFont="1" applyProtection="1">
      <protection locked="0"/>
    </xf>
    <xf numFmtId="2" fontId="1" fillId="0" borderId="0" xfId="0" applyNumberFormat="1" applyFont="1" applyProtection="1">
      <protection locked="0"/>
    </xf>
    <xf numFmtId="0" fontId="0" fillId="0" borderId="0" xfId="0" applyProtection="1">
      <protection locked="0"/>
    </xf>
    <xf numFmtId="11" fontId="1" fillId="2" borderId="0" xfId="0" applyNumberFormat="1" applyFont="1" applyFill="1" applyProtection="1"/>
    <xf numFmtId="0" fontId="1" fillId="2" borderId="0" xfId="0" applyFont="1" applyFill="1" applyProtection="1"/>
    <xf numFmtId="2" fontId="0" fillId="0" borderId="0" xfId="0" applyNumberFormat="1" applyProtection="1">
      <protection locked="0"/>
    </xf>
    <xf numFmtId="2" fontId="0" fillId="2" borderId="0" xfId="0" applyNumberFormat="1" applyFill="1" applyProtection="1"/>
    <xf numFmtId="2" fontId="0" fillId="2" borderId="0" xfId="0" applyNumberFormat="1" applyFill="1"/>
    <xf numFmtId="2" fontId="0" fillId="0" borderId="0" xfId="0" applyNumberFormat="1"/>
    <xf numFmtId="49" fontId="0" fillId="2" borderId="0" xfId="0" applyNumberFormat="1" applyFont="1" applyFill="1" applyAlignment="1" applyProtection="1">
      <alignment horizontal="left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2" fontId="0" fillId="2" borderId="2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5" fontId="0" fillId="2" borderId="0" xfId="0" applyNumberFormat="1" applyFill="1"/>
    <xf numFmtId="0" fontId="0" fillId="3" borderId="0" xfId="0" applyFill="1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79237286712629"/>
          <c:y val="6.0046257088825564E-2"/>
          <c:w val="0.65749700281080936"/>
          <c:h val="0.78291081358122561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calcs!$F$2</c:f>
              <c:strCache>
                <c:ptCount val="1"/>
                <c:pt idx="0">
                  <c:v>Vb-theoretical</c:v>
                </c:pt>
              </c:strCache>
            </c:strRef>
          </c:tx>
          <c:spPr>
            <a:ln w="12700">
              <a:pattFill prst="pct75">
                <a:fgClr>
                  <a:srgbClr val="00458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calcs!$F$3:$F$1153</c:f>
              <c:numCache>
                <c:formatCode>0.00</c:formatCode>
                <c:ptCount val="1151"/>
                <c:pt idx="0">
                  <c:v>-19.045158559769206</c:v>
                </c:pt>
                <c:pt idx="1">
                  <c:v>-18.762495123770726</c:v>
                </c:pt>
                <c:pt idx="2">
                  <c:v>-18.481045815215865</c:v>
                </c:pt>
                <c:pt idx="3">
                  <c:v>-18.200864945712144</c:v>
                </c:pt>
                <c:pt idx="4">
                  <c:v>-17.922005307669611</c:v>
                </c:pt>
                <c:pt idx="5">
                  <c:v>-17.64451813362852</c:v>
                </c:pt>
                <c:pt idx="6">
                  <c:v>-17.368453058610768</c:v>
                </c:pt>
                <c:pt idx="7">
                  <c:v>-17.093858085532339</c:v>
                </c:pt>
                <c:pt idx="8">
                  <c:v>-16.820779553704689</c:v>
                </c:pt>
                <c:pt idx="9">
                  <c:v>-16.549262110444221</c:v>
                </c:pt>
                <c:pt idx="10">
                  <c:v>-16.279348685799615</c:v>
                </c:pt>
                <c:pt idx="11">
                  <c:v>-16.011080470398451</c:v>
                </c:pt>
                <c:pt idx="12">
                  <c:v>-15.744496896405646</c:v>
                </c:pt>
                <c:pt idx="13">
                  <c:v>-15.479635621578328</c:v>
                </c:pt>
                <c:pt idx="14">
                  <c:v>-15.216532516393411</c:v>
                </c:pt>
                <c:pt idx="15">
                  <c:v>-14.955221654216777</c:v>
                </c:pt>
                <c:pt idx="16">
                  <c:v>-14.69573530447531</c:v>
                </c:pt>
                <c:pt idx="17">
                  <c:v>-14.438103928786278</c:v>
                </c:pt>
                <c:pt idx="18">
                  <c:v>-14.182356179991965</c:v>
                </c:pt>
                <c:pt idx="19">
                  <c:v>-13.928518904040837</c:v>
                </c:pt>
                <c:pt idx="20">
                  <c:v>-13.676617144651296</c:v>
                </c:pt>
                <c:pt idx="21">
                  <c:v>-13.42667415068817</c:v>
                </c:pt>
                <c:pt idx="22">
                  <c:v>-13.178711386177392</c:v>
                </c:pt>
                <c:pt idx="23">
                  <c:v>-12.932748542879574</c:v>
                </c:pt>
                <c:pt idx="24">
                  <c:v>-12.688803555339284</c:v>
                </c:pt>
                <c:pt idx="25">
                  <c:v>-12.446892618322881</c:v>
                </c:pt>
                <c:pt idx="26">
                  <c:v>-12.207030206554631</c:v>
                </c:pt>
                <c:pt idx="27">
                  <c:v>-11.969229096658013</c:v>
                </c:pt>
                <c:pt idx="28">
                  <c:v>-11.733500391206551</c:v>
                </c:pt>
                <c:pt idx="29">
                  <c:v>-11.499853544786621</c:v>
                </c:pt>
                <c:pt idx="30">
                  <c:v>-11.268296391972891</c:v>
                </c:pt>
                <c:pt idx="31">
                  <c:v>-11.038835177115972</c:v>
                </c:pt>
                <c:pt idx="32">
                  <c:v>-10.81147458584087</c:v>
                </c:pt>
                <c:pt idx="33">
                  <c:v>-10.586217778154218</c:v>
                </c:pt>
                <c:pt idx="34">
                  <c:v>-10.363066423058335</c:v>
                </c:pt>
                <c:pt idx="35">
                  <c:v>-10.142020734569966</c:v>
                </c:pt>
                <c:pt idx="36">
                  <c:v>-9.9230795090422568</c:v>
                </c:pt>
                <c:pt idx="37">
                  <c:v>-9.7062401636890083</c:v>
                </c:pt>
                <c:pt idx="38">
                  <c:v>-9.4914987762114453</c:v>
                </c:pt>
                <c:pt idx="39">
                  <c:v>-9.2788501254287841</c:v>
                </c:pt>
                <c:pt idx="40">
                  <c:v>-9.0682877328153069</c:v>
                </c:pt>
                <c:pt idx="41">
                  <c:v>-8.8598039048486061</c:v>
                </c:pt>
                <c:pt idx="42">
                  <c:v>-8.6533897760750591</c:v>
                </c:pt>
                <c:pt idx="43">
                  <c:v>-8.4490353528008892</c:v>
                </c:pt>
                <c:pt idx="44">
                  <c:v>-8.2467295573192594</c:v>
                </c:pt>
                <c:pt idx="45">
                  <c:v>-8.0464602725860619</c:v>
                </c:pt>
                <c:pt idx="46">
                  <c:v>-7.8482143872594694</c:v>
                </c:pt>
                <c:pt idx="47">
                  <c:v>-7.6519778410208463</c:v>
                </c:pt>
                <c:pt idx="48">
                  <c:v>-7.4577356700970405</c:v>
                </c:pt>
                <c:pt idx="49">
                  <c:v>-7.2654720529068104</c:v>
                </c:pt>
                <c:pt idx="50">
                  <c:v>-7.0751703557567645</c:v>
                </c:pt>
                <c:pt idx="51">
                  <c:v>-6.8868131785147311</c:v>
                </c:pt>
                <c:pt idx="52">
                  <c:v>-6.7003824001913639</c:v>
                </c:pt>
                <c:pt idx="53">
                  <c:v>-6.5158592243633118</c:v>
                </c:pt>
                <c:pt idx="54">
                  <c:v>-6.3332242243741135</c:v>
                </c:pt>
                <c:pt idx="55">
                  <c:v>-6.1524573882514</c:v>
                </c:pt>
                <c:pt idx="56">
                  <c:v>-5.9735381632819609</c:v>
                </c:pt>
                <c:pt idx="57">
                  <c:v>-5.7964455001883568</c:v>
                </c:pt>
                <c:pt idx="58">
                  <c:v>-5.62115789685385</c:v>
                </c:pt>
                <c:pt idx="59">
                  <c:v>-5.4476534415443219</c:v>
                </c:pt>
                <c:pt idx="60">
                  <c:v>-5.2759098555787043</c:v>
                </c:pt>
                <c:pt idx="61">
                  <c:v>-5.1059045354017041</c:v>
                </c:pt>
                <c:pt idx="62">
                  <c:v>-4.9376145940146383</c:v>
                </c:pt>
                <c:pt idx="63">
                  <c:v>-4.7710169017228523</c:v>
                </c:pt>
                <c:pt idx="64">
                  <c:v>-4.6060881261598565</c:v>
                </c:pt>
                <c:pt idx="65">
                  <c:v>-4.4428047715508363</c:v>
                </c:pt>
                <c:pt idx="66">
                  <c:v>-4.2811432171798014</c:v>
                </c:pt>
                <c:pt idx="67">
                  <c:v>-4.1210797550267619</c:v>
                </c:pt>
                <c:pt idx="68">
                  <c:v>-3.9625906265432325</c:v>
                </c:pt>
                <c:pt idx="69">
                  <c:v>-3.8056520585357898</c:v>
                </c:pt>
                <c:pt idx="70">
                  <c:v>-3.6502402981296354</c:v>
                </c:pt>
                <c:pt idx="71">
                  <c:v>-3.4963316467851948</c:v>
                </c:pt>
                <c:pt idx="72">
                  <c:v>-3.3439024933428563</c:v>
                </c:pt>
                <c:pt idx="73">
                  <c:v>-3.1929293460720696</c:v>
                </c:pt>
                <c:pt idx="74">
                  <c:v>-3.0433888637028446</c:v>
                </c:pt>
                <c:pt idx="75">
                  <c:v>-2.8952578854187667</c:v>
                </c:pt>
                <c:pt idx="76">
                  <c:v>-2.7485134597923042</c:v>
                </c:pt>
                <c:pt idx="77">
                  <c:v>-2.6031328726444101</c:v>
                </c:pt>
                <c:pt idx="78">
                  <c:v>-2.4590936738116258</c:v>
                </c:pt>
                <c:pt idx="79">
                  <c:v>-2.3163737028054472</c:v>
                </c:pt>
                <c:pt idx="80">
                  <c:v>-2.174951113349616</c:v>
                </c:pt>
                <c:pt idx="81">
                  <c:v>-2.0348043967826408</c:v>
                </c:pt>
                <c:pt idx="82">
                  <c:v>-1.8959124043137061</c:v>
                </c:pt>
                <c:pt idx="83">
                  <c:v>-1.7582543681217331</c:v>
                </c:pt>
                <c:pt idx="84">
                  <c:v>-1.6218099212882624</c:v>
                </c:pt>
                <c:pt idx="85">
                  <c:v>-1.4865591165563197</c:v>
                </c:pt>
                <c:pt idx="86">
                  <c:v>-1.3524824439086136</c:v>
                </c:pt>
                <c:pt idx="87">
                  <c:v>-1.2195608469595913</c:v>
                </c:pt>
                <c:pt idx="88">
                  <c:v>-1.0877757381573827</c:v>
                </c:pt>
                <c:pt idx="89">
                  <c:v>-0.95710901279273741</c:v>
                </c:pt>
                <c:pt idx="90">
                  <c:v>-0.82754306181369952</c:v>
                </c:pt>
                <c:pt idx="91">
                  <c:v>-0.69906078344582145</c:v>
                </c:pt>
                <c:pt idx="92">
                  <c:v>-0.57164559361947598</c:v>
                </c:pt>
                <c:pt idx="93">
                  <c:v>-0.44528143520696734</c:v>
                </c:pt>
                <c:pt idx="94">
                  <c:v>-0.31995278607382077</c:v>
                </c:pt>
                <c:pt idx="95">
                  <c:v>-0.19564466595014723</c:v>
                </c:pt>
                <c:pt idx="96">
                  <c:v>-7.2342642129333543E-2</c:v>
                </c:pt>
                <c:pt idx="97">
                  <c:v>4.9967165996756768E-2</c:v>
                </c:pt>
                <c:pt idx="98">
                  <c:v>0.17129808355568468</c:v>
                </c:pt>
                <c:pt idx="99">
                  <c:v>0.29166287795296925</c:v>
                </c:pt>
                <c:pt idx="100">
                  <c:v>0.41107375775751726</c:v>
                </c:pt>
                <c:pt idx="101">
                  <c:v>0.52954237269813964</c:v>
                </c:pt>
                <c:pt idx="102">
                  <c:v>0.64707981475395104</c:v>
                </c:pt>
                <c:pt idx="103">
                  <c:v>0.76369662031949725</c:v>
                </c:pt>
                <c:pt idx="104">
                  <c:v>0.87940277342376028</c:v>
                </c:pt>
                <c:pt idx="105">
                  <c:v>0.99420770998059371</c:v>
                </c:pt>
                <c:pt idx="106">
                  <c:v>1.1081203230461287</c:v>
                </c:pt>
                <c:pt idx="107">
                  <c:v>1.2211489690572874</c:v>
                </c:pt>
                <c:pt idx="108">
                  <c:v>1.3333014750235017</c:v>
                </c:pt>
                <c:pt idx="109">
                  <c:v>1.4445851466423758</c:v>
                </c:pt>
                <c:pt idx="110">
                  <c:v>1.5550067773080667</c:v>
                </c:pt>
                <c:pt idx="111">
                  <c:v>1.6645726579798195</c:v>
                </c:pt>
                <c:pt idx="112">
                  <c:v>1.77328858787637</c:v>
                </c:pt>
                <c:pt idx="113">
                  <c:v>1.881159885960433</c:v>
                </c:pt>
                <c:pt idx="114">
                  <c:v>1.988191403176192</c:v>
                </c:pt>
                <c:pt idx="115">
                  <c:v>2.0943875354011201</c:v>
                </c:pt>
                <c:pt idx="116">
                  <c:v>2.1997522370724574</c:v>
                </c:pt>
                <c:pt idx="117">
                  <c:v>2.3042890354471783</c:v>
                </c:pt>
                <c:pt idx="118">
                  <c:v>2.408001045453473</c:v>
                </c:pt>
                <c:pt idx="119">
                  <c:v>2.5108909850905325</c:v>
                </c:pt>
                <c:pt idx="120">
                  <c:v>2.6129611913327344</c:v>
                </c:pt>
                <c:pt idx="121">
                  <c:v>2.714213636493461</c:v>
                </c:pt>
                <c:pt idx="122">
                  <c:v>2.8146499450031088</c:v>
                </c:pt>
                <c:pt idx="123">
                  <c:v>2.9142714105554886</c:v>
                </c:pt>
                <c:pt idx="124">
                  <c:v>3.0130790135762076</c:v>
                </c:pt>
                <c:pt idx="125">
                  <c:v>3.111073438966617</c:v>
                </c:pt>
                <c:pt idx="126">
                  <c:v>3.2082550940765469</c:v>
                </c:pt>
                <c:pt idx="127">
                  <c:v>3.3046241268593066</c:v>
                </c:pt>
                <c:pt idx="128">
                  <c:v>3.4001804441624519</c:v>
                </c:pt>
                <c:pt idx="129">
                  <c:v>3.4949237301081224</c:v>
                </c:pt>
                <c:pt idx="130">
                  <c:v>3.5888534645173684</c:v>
                </c:pt>
                <c:pt idx="131">
                  <c:v>3.6819689413332086</c:v>
                </c:pt>
                <c:pt idx="132">
                  <c:v>3.7742692869981722</c:v>
                </c:pt>
                <c:pt idx="133">
                  <c:v>3.865753478742683</c:v>
                </c:pt>
                <c:pt idx="134">
                  <c:v>3.956420362741881</c:v>
                </c:pt>
                <c:pt idx="135">
                  <c:v>4.0462686720993357</c:v>
                </c:pt>
                <c:pt idx="136">
                  <c:v>4.1352970446176052</c:v>
                </c:pt>
                <c:pt idx="137">
                  <c:v>4.2235040403167758</c:v>
                </c:pt>
                <c:pt idx="138">
                  <c:v>4.3108881586636194</c:v>
                </c:pt>
                <c:pt idx="139">
                  <c:v>4.3974478554756784</c:v>
                </c:pt>
                <c:pt idx="140">
                  <c:v>4.4831815594660762</c:v>
                </c:pt>
                <c:pt idx="141">
                  <c:v>4.5680876883967958</c:v>
                </c:pt>
                <c:pt idx="142">
                  <c:v>4.6521646648098383</c:v>
                </c:pt>
                <c:pt idx="143">
                  <c:v>4.7354109313077108</c:v>
                </c:pt>
                <c:pt idx="144">
                  <c:v>4.8178249653565128</c:v>
                </c:pt>
                <c:pt idx="145">
                  <c:v>4.8994052935870887</c:v>
                </c:pt>
                <c:pt idx="146">
                  <c:v>4.9801505055715714</c:v>
                </c:pt>
                <c:pt idx="147">
                  <c:v>5.0600592670548767</c:v>
                </c:pt>
                <c:pt idx="148">
                  <c:v>5.1391303326227993</c:v>
                </c:pt>
                <c:pt idx="149">
                  <c:v>5.217362557790385</c:v>
                </c:pt>
                <c:pt idx="150">
                  <c:v>5.2947549104965557</c:v>
                </c:pt>
                <c:pt idx="151">
                  <c:v>5.3713064819929119</c:v>
                </c:pt>
                <c:pt idx="152">
                  <c:v>5.4470164971169233</c:v>
                </c:pt>
                <c:pt idx="153">
                  <c:v>5.5218843239416238</c:v>
                </c:pt>
                <c:pt idx="154">
                  <c:v>5.5959094827961495</c:v>
                </c:pt>
                <c:pt idx="155">
                  <c:v>5.6690916546534176</c:v>
                </c:pt>
                <c:pt idx="156">
                  <c:v>5.7414306888831081</c:v>
                </c:pt>
                <c:pt idx="157">
                  <c:v>5.8129266103702806</c:v>
                </c:pt>
                <c:pt idx="158">
                  <c:v>5.8835796260015147</c:v>
                </c:pt>
                <c:pt idx="159">
                  <c:v>5.9533901305225063</c:v>
                </c:pt>
                <c:pt idx="160">
                  <c:v>6.0223587117726156</c:v>
                </c:pt>
                <c:pt idx="161">
                  <c:v>6.0904861553035889</c:v>
                </c:pt>
                <c:pt idx="162">
                  <c:v>6.1577734483911533</c:v>
                </c:pt>
                <c:pt idx="163">
                  <c:v>6.2242217834497691</c:v>
                </c:pt>
                <c:pt idx="164">
                  <c:v>6.2898325608621271</c:v>
                </c:pt>
                <c:pt idx="165">
                  <c:v>6.3546073912362653</c:v>
                </c:pt>
                <c:pt idx="166">
                  <c:v>6.4185480971044582</c:v>
                </c:pt>
                <c:pt idx="167">
                  <c:v>6.4816567140790662</c:v>
                </c:pt>
                <c:pt idx="168">
                  <c:v>6.5439354914815766</c:v>
                </c:pt>
                <c:pt idx="169">
                  <c:v>6.6053868924619588</c:v>
                </c:pt>
                <c:pt idx="170">
                  <c:v>6.6660135936263174</c:v>
                </c:pt>
                <c:pt idx="171">
                  <c:v>6.7258184841914801</c:v>
                </c:pt>
                <c:pt idx="172">
                  <c:v>6.7848046646858657</c:v>
                </c:pt>
                <c:pt idx="173">
                  <c:v>6.8429754452164477</c:v>
                </c:pt>
                <c:pt idx="174">
                  <c:v>6.9003343433220827</c:v>
                </c:pt>
                <c:pt idx="175">
                  <c:v>6.9568850814338754</c:v>
                </c:pt>
                <c:pt idx="176">
                  <c:v>7.0126315839634374</c:v>
                </c:pt>
                <c:pt idx="177">
                  <c:v>7.0675779740401801</c:v>
                </c:pt>
                <c:pt idx="178">
                  <c:v>7.1217285699187629</c:v>
                </c:pt>
                <c:pt idx="179">
                  <c:v>7.1750878810779852</c:v>
                </c:pt>
                <c:pt idx="180">
                  <c:v>7.22766060403222</c:v>
                </c:pt>
                <c:pt idx="181">
                  <c:v>7.2794516178765107</c:v>
                </c:pt>
                <c:pt idx="182">
                  <c:v>7.3304659795861582</c:v>
                </c:pt>
                <c:pt idx="183">
                  <c:v>7.3807089190914148</c:v>
                </c:pt>
                <c:pt idx="184">
                  <c:v>7.4301858341476787</c:v>
                </c:pt>
                <c:pt idx="185">
                  <c:v>7.4789022850210687</c:v>
                </c:pt>
                <c:pt idx="186">
                  <c:v>7.5268639890090361</c:v>
                </c:pt>
                <c:pt idx="187">
                  <c:v>7.5740768148150766</c:v>
                </c:pt>
                <c:pt idx="188">
                  <c:v>7.6205467767962043</c:v>
                </c:pt>
                <c:pt idx="189">
                  <c:v>7.666280029101312</c:v>
                </c:pt>
                <c:pt idx="190">
                  <c:v>7.7112828597179188</c:v>
                </c:pt>
                <c:pt idx="191">
                  <c:v>7.7555616844443342</c:v>
                </c:pt>
                <c:pt idx="192">
                  <c:v>7.7991230408035586</c:v>
                </c:pt>
                <c:pt idx="193">
                  <c:v>7.8419735819146696</c:v>
                </c:pt>
                <c:pt idx="194">
                  <c:v>7.8841200703367615</c:v>
                </c:pt>
                <c:pt idx="195">
                  <c:v>7.9255693718998712</c:v>
                </c:pt>
                <c:pt idx="196">
                  <c:v>7.966328449536614</c:v>
                </c:pt>
                <c:pt idx="197">
                  <c:v>8.006404357127666</c:v>
                </c:pt>
                <c:pt idx="198">
                  <c:v>8.0458042333733797</c:v>
                </c:pt>
                <c:pt idx="199">
                  <c:v>8.0845352957033398</c:v>
                </c:pt>
                <c:pt idx="200">
                  <c:v>8.1226048342348083</c:v>
                </c:pt>
                <c:pt idx="201">
                  <c:v>8.160020205790472</c:v>
                </c:pt>
                <c:pt idx="202">
                  <c:v>8.1967888279850722</c:v>
                </c:pt>
                <c:pt idx="203">
                  <c:v>8.2329181733900416</c:v>
                </c:pt>
                <c:pt idx="204">
                  <c:v>8.2684157637843896</c:v>
                </c:pt>
                <c:pt idx="205">
                  <c:v>8.3032891644996578</c:v>
                </c:pt>
                <c:pt idx="206">
                  <c:v>8.3375459788659327</c:v>
                </c:pt>
                <c:pt idx="207">
                  <c:v>8.3711938427654573</c:v>
                </c:pt>
                <c:pt idx="208">
                  <c:v>8.4042404192996827</c:v>
                </c:pt>
                <c:pt idx="209">
                  <c:v>8.4366933935750925</c:v>
                </c:pt>
                <c:pt idx="210">
                  <c:v>8.4685604676124999</c:v>
                </c:pt>
                <c:pt idx="211">
                  <c:v>8.4998493553839864</c:v>
                </c:pt>
                <c:pt idx="212">
                  <c:v>8.5305677779812576</c:v>
                </c:pt>
                <c:pt idx="213">
                  <c:v>8.560723458918476</c:v>
                </c:pt>
                <c:pt idx="214">
                  <c:v>8.5903241195723066</c:v>
                </c:pt>
                <c:pt idx="215">
                  <c:v>8.619377474761416</c:v>
                </c:pt>
                <c:pt idx="216">
                  <c:v>8.6478912284671843</c:v>
                </c:pt>
                <c:pt idx="217">
                  <c:v>8.6758730696970261</c:v>
                </c:pt>
                <c:pt idx="218">
                  <c:v>8.7033306684912848</c:v>
                </c:pt>
                <c:pt idx="219">
                  <c:v>8.7302716720743181</c:v>
                </c:pt>
                <c:pt idx="220">
                  <c:v>8.7567037011500002</c:v>
                </c:pt>
                <c:pt idx="221">
                  <c:v>8.7826343463415757</c:v>
                </c:pt>
                <c:pt idx="222">
                  <c:v>8.808071164775459</c:v>
                </c:pt>
                <c:pt idx="223">
                  <c:v>8.8330216768083023</c:v>
                </c:pt>
                <c:pt idx="224">
                  <c:v>8.8574933628963564</c:v>
                </c:pt>
                <c:pt idx="225">
                  <c:v>8.8814936606059334</c:v>
                </c:pt>
                <c:pt idx="226">
                  <c:v>8.9050299617634909</c:v>
                </c:pt>
                <c:pt idx="227">
                  <c:v>8.9281096097437018</c:v>
                </c:pt>
                <c:pt idx="228">
                  <c:v>8.9507398968936798</c:v>
                </c:pt>
                <c:pt idx="229">
                  <c:v>8.97292806209121</c:v>
                </c:pt>
                <c:pt idx="230">
                  <c:v>8.9946812884349114</c:v>
                </c:pt>
                <c:pt idx="231">
                  <c:v>9.0160067010639047</c:v>
                </c:pt>
                <c:pt idx="232">
                  <c:v>9.0369113651044906</c:v>
                </c:pt>
                <c:pt idx="233">
                  <c:v>9.0574022837412667</c:v>
                </c:pt>
                <c:pt idx="234">
                  <c:v>9.077486396409979</c:v>
                </c:pt>
                <c:pt idx="235">
                  <c:v>9.0971705771092388</c:v>
                </c:pt>
                <c:pt idx="236">
                  <c:v>9.1164616328283099</c:v>
                </c:pt>
                <c:pt idx="237">
                  <c:v>9.1353663020879807</c:v>
                </c:pt>
                <c:pt idx="238">
                  <c:v>9.1538912535915014</c:v>
                </c:pt>
                <c:pt idx="239">
                  <c:v>9.1720430849825476</c:v>
                </c:pt>
                <c:pt idx="240">
                  <c:v>9.1898283217071821</c:v>
                </c:pt>
                <c:pt idx="241">
                  <c:v>9.2072534159766164</c:v>
                </c:pt>
                <c:pt idx="242">
                  <c:v>9.2243247458277189</c:v>
                </c:pt>
                <c:pt idx="243">
                  <c:v>9.241048614278121</c:v>
                </c:pt>
                <c:pt idx="244">
                  <c:v>9.257431248572761</c:v>
                </c:pt>
                <c:pt idx="245">
                  <c:v>9.2734787995188004</c:v>
                </c:pt>
                <c:pt idx="246">
                  <c:v>9.2891973409057407</c:v>
                </c:pt>
                <c:pt idx="247">
                  <c:v>9.3045928690077009</c:v>
                </c:pt>
                <c:pt idx="248">
                  <c:v>9.3196713021647319</c:v>
                </c:pt>
                <c:pt idx="249">
                  <c:v>9.3344384804402285</c:v>
                </c:pt>
                <c:pt idx="250">
                  <c:v>9.3489001653513366</c:v>
                </c:pt>
                <c:pt idx="251">
                  <c:v>9.3630620396694599</c:v>
                </c:pt>
                <c:pt idx="252">
                  <c:v>9.3769297072879443</c:v>
                </c:pt>
                <c:pt idx="253">
                  <c:v>9.3905086931540467</c:v>
                </c:pt>
                <c:pt idx="254">
                  <c:v>9.4038044432624126</c:v>
                </c:pt>
                <c:pt idx="255">
                  <c:v>9.4168223247072564</c:v>
                </c:pt>
                <c:pt idx="256">
                  <c:v>9.4295676257905683</c:v>
                </c:pt>
                <c:pt idx="257">
                  <c:v>9.4420455561836718</c:v>
                </c:pt>
                <c:pt idx="258">
                  <c:v>9.4542612471395806</c:v>
                </c:pt>
                <c:pt idx="259">
                  <c:v>9.4662197517535702</c:v>
                </c:pt>
                <c:pt idx="260">
                  <c:v>9.4779260452695464</c:v>
                </c:pt>
                <c:pt idx="261">
                  <c:v>9.4893850254297778</c:v>
                </c:pt>
                <c:pt idx="262">
                  <c:v>9.5006015128656784</c:v>
                </c:pt>
                <c:pt idx="263">
                  <c:v>9.5115802515273291</c:v>
                </c:pt>
                <c:pt idx="264">
                  <c:v>9.5223259091495667</c:v>
                </c:pt>
                <c:pt idx="265">
                  <c:v>9.5328430777524709</c:v>
                </c:pt>
                <c:pt idx="266">
                  <c:v>9.5431362741741932</c:v>
                </c:pt>
                <c:pt idx="267">
                  <c:v>9.5532099406340976</c:v>
                </c:pt>
                <c:pt idx="268">
                  <c:v>9.5630684453242498</c:v>
                </c:pt>
                <c:pt idx="269">
                  <c:v>9.5727160830274372</c:v>
                </c:pt>
                <c:pt idx="270">
                  <c:v>9.5821570757598096</c:v>
                </c:pt>
                <c:pt idx="271">
                  <c:v>9.5913955734364595</c:v>
                </c:pt>
                <c:pt idx="272">
                  <c:v>9.6004356545582059</c:v>
                </c:pt>
                <c:pt idx="273">
                  <c:v>9.6092813269179906</c:v>
                </c:pt>
                <c:pt idx="274">
                  <c:v>9.6179365283252558</c:v>
                </c:pt>
                <c:pt idx="275">
                  <c:v>9.6264051273468461</c:v>
                </c:pt>
                <c:pt idx="276">
                  <c:v>9.634690924063003</c:v>
                </c:pt>
                <c:pt idx="277">
                  <c:v>9.6427976508369593</c:v>
                </c:pt>
                <c:pt idx="278">
                  <c:v>9.6507289730968981</c:v>
                </c:pt>
                <c:pt idx="279">
                  <c:v>9.6584884901289758</c:v>
                </c:pt>
                <c:pt idx="280">
                  <c:v>9.6660797358801105</c:v>
                </c:pt>
                <c:pt idx="281">
                  <c:v>9.673506179769479</c:v>
                </c:pt>
                <c:pt idx="282">
                  <c:v>9.6807712275074902</c:v>
                </c:pt>
                <c:pt idx="283">
                  <c:v>9.6878782219212418</c:v>
                </c:pt>
                <c:pt idx="284">
                  <c:v>9.694830443785392</c:v>
                </c:pt>
                <c:pt idx="285">
                  <c:v>9.7016311126574752</c:v>
                </c:pt>
                <c:pt idx="286">
                  <c:v>9.7082833877167811</c:v>
                </c:pt>
                <c:pt idx="287">
                  <c:v>9.7147903686058417</c:v>
                </c:pt>
                <c:pt idx="288">
                  <c:v>9.7211550962737245</c:v>
                </c:pt>
                <c:pt idx="289">
                  <c:v>9.727380553820355</c:v>
                </c:pt>
                <c:pt idx="290">
                  <c:v>9.7334696673410672</c:v>
                </c:pt>
                <c:pt idx="291">
                  <c:v>9.7394253067706806</c:v>
                </c:pt>
                <c:pt idx="292">
                  <c:v>9.7452502867264599</c:v>
                </c:pt>
                <c:pt idx="293">
                  <c:v>9.7509473673492533</c:v>
                </c:pt>
                <c:pt idx="294">
                  <c:v>9.7565192551422495</c:v>
                </c:pt>
                <c:pt idx="295">
                  <c:v>9.7619686038067925</c:v>
                </c:pt>
                <c:pt idx="296">
                  <c:v>9.767298015074644</c:v>
                </c:pt>
                <c:pt idx="297">
                  <c:v>9.7725100395362929</c:v>
                </c:pt>
                <c:pt idx="298">
                  <c:v>9.7776071774647484</c:v>
                </c:pt>
                <c:pt idx="299">
                  <c:v>9.7825918796344027</c:v>
                </c:pt>
                <c:pt idx="300">
                  <c:v>9.7874665481345868</c:v>
                </c:pt>
                <c:pt idx="301">
                  <c:v>9.7922335371773404</c:v>
                </c:pt>
                <c:pt idx="302">
                  <c:v>9.7968951538991398</c:v>
                </c:pt>
                <c:pt idx="303">
                  <c:v>9.8014536591561487</c:v>
                </c:pt>
                <c:pt idx="304">
                  <c:v>9.8059112683127623</c:v>
                </c:pt>
                <c:pt idx="305">
                  <c:v>9.8102701520230866</c:v>
                </c:pt>
                <c:pt idx="306">
                  <c:v>9.8145324370051394</c:v>
                </c:pt>
                <c:pt idx="307">
                  <c:v>9.8187002068074936</c:v>
                </c:pt>
                <c:pt idx="308">
                  <c:v>9.8227755025681329</c:v>
                </c:pt>
                <c:pt idx="309">
                  <c:v>9.8267603237653702</c:v>
                </c:pt>
                <c:pt idx="310">
                  <c:v>9.8306566289605541</c:v>
                </c:pt>
                <c:pt idx="311">
                  <c:v>9.8344663365324756</c:v>
                </c:pt>
                <c:pt idx="312">
                  <c:v>9.8381913254032529</c:v>
                </c:pt>
                <c:pt idx="313">
                  <c:v>9.8418334357556443</c:v>
                </c:pt>
                <c:pt idx="314">
                  <c:v>9.8453944697415352</c:v>
                </c:pt>
                <c:pt idx="315">
                  <c:v>9.8488761921816614</c:v>
                </c:pt>
                <c:pt idx="316">
                  <c:v>9.8522803312563347</c:v>
                </c:pt>
                <c:pt idx="317">
                  <c:v>9.8556085791871428</c:v>
                </c:pt>
                <c:pt idx="318">
                  <c:v>9.8588625929095919</c:v>
                </c:pt>
                <c:pt idx="319">
                  <c:v>9.8620439947365774</c:v>
                </c:pt>
                <c:pt idx="320">
                  <c:v>9.8651543730126683</c:v>
                </c:pt>
                <c:pt idx="321">
                  <c:v>9.8681952827591868</c:v>
                </c:pt>
                <c:pt idx="322">
                  <c:v>9.871168246310031</c:v>
                </c:pt>
                <c:pt idx="323">
                  <c:v>9.8740747539382312</c:v>
                </c:pt>
                <c:pt idx="324">
                  <c:v>9.8769162644732678</c:v>
                </c:pt>
                <c:pt idx="325">
                  <c:v>9.8796942059091073</c:v>
                </c:pt>
                <c:pt idx="326">
                  <c:v>9.882409976003018</c:v>
                </c:pt>
                <c:pt idx="327">
                  <c:v>9.8850649428651369</c:v>
                </c:pt>
                <c:pt idx="328">
                  <c:v>9.8876604455388524</c:v>
                </c:pt>
                <c:pt idx="329">
                  <c:v>9.8901977945720301</c:v>
                </c:pt>
                <c:pt idx="330">
                  <c:v>9.8926782725790776</c:v>
                </c:pt>
                <c:pt idx="331">
                  <c:v>9.8951031347939882</c:v>
                </c:pt>
                <c:pt idx="332">
                  <c:v>9.8974736096142983</c:v>
                </c:pt>
                <c:pt idx="333">
                  <c:v>9.8997908991361125</c:v>
                </c:pt>
                <c:pt idx="334">
                  <c:v>9.9020561796802031</c:v>
                </c:pt>
                <c:pt idx="335">
                  <c:v>9.9042706023092624</c:v>
                </c:pt>
                <c:pt idx="336">
                  <c:v>9.9064352933363828</c:v>
                </c:pt>
                <c:pt idx="337">
                  <c:v>9.9085513548248443</c:v>
                </c:pt>
                <c:pt idx="338">
                  <c:v>9.9106198650792461</c:v>
                </c:pt>
                <c:pt idx="339">
                  <c:v>9.9126418791281345</c:v>
                </c:pt>
                <c:pt idx="340">
                  <c:v>9.9146184291981214</c:v>
                </c:pt>
                <c:pt idx="341">
                  <c:v>9.9165505251796731</c:v>
                </c:pt>
                <c:pt idx="342">
                  <c:v>9.9184391550845596</c:v>
                </c:pt>
                <c:pt idx="343">
                  <c:v>9.9202852854951509</c:v>
                </c:pt>
                <c:pt idx="344">
                  <c:v>9.9220898620055777</c:v>
                </c:pt>
                <c:pt idx="345">
                  <c:v>9.9238538096548847</c:v>
                </c:pt>
                <c:pt idx="346">
                  <c:v>9.9255780333522594</c:v>
                </c:pt>
                <c:pt idx="347">
                  <c:v>9.9272634182944692</c:v>
                </c:pt>
                <c:pt idx="348">
                  <c:v>9.9289108303755444</c:v>
                </c:pt>
                <c:pt idx="349">
                  <c:v>9.9305211165888565</c:v>
                </c:pt>
                <c:pt idx="350">
                  <c:v>9.9320951054216593</c:v>
                </c:pt>
                <c:pt idx="351">
                  <c:v>9.933633607242232</c:v>
                </c:pt>
                <c:pt idx="352">
                  <c:v>9.9351374146796765</c:v>
                </c:pt>
                <c:pt idx="353">
                  <c:v>9.9366073029965261</c:v>
                </c:pt>
                <c:pt idx="354">
                  <c:v>9.938044030454213</c:v>
                </c:pt>
                <c:pt idx="355">
                  <c:v>9.9394483386715446</c:v>
                </c:pt>
                <c:pt idx="356">
                  <c:v>9.9408209529762566</c:v>
                </c:pt>
                <c:pt idx="357">
                  <c:v>9.9421625827497788</c:v>
                </c:pt>
                <c:pt idx="358">
                  <c:v>9.943473921765273</c:v>
                </c:pt>
                <c:pt idx="359">
                  <c:v>9.9447556485191129</c:v>
                </c:pt>
                <c:pt idx="360">
                  <c:v>9.9460084265558066</c:v>
                </c:pt>
                <c:pt idx="361">
                  <c:v>9.9472329047865902</c:v>
                </c:pt>
                <c:pt idx="362">
                  <c:v>9.9484297178016945</c:v>
                </c:pt>
                <c:pt idx="363">
                  <c:v>9.9495994861764103</c:v>
                </c:pt>
                <c:pt idx="364">
                  <c:v>9.9507428167711076</c:v>
                </c:pt>
                <c:pt idx="365">
                  <c:v>9.9518603030252049</c:v>
                </c:pt>
                <c:pt idx="366">
                  <c:v>9.9529525252453261</c:v>
                </c:pt>
                <c:pt idx="367">
                  <c:v>9.9540200508875838</c:v>
                </c:pt>
                <c:pt idx="368">
                  <c:v>9.9550634348342335</c:v>
                </c:pt>
                <c:pt idx="369">
                  <c:v>9.9560832196647038</c:v>
                </c:pt>
                <c:pt idx="370">
                  <c:v>9.9570799359211399</c:v>
                </c:pt>
                <c:pt idx="371">
                  <c:v>9.9580541023685445</c:v>
                </c:pt>
                <c:pt idx="372">
                  <c:v>9.9590062262496026</c:v>
                </c:pt>
                <c:pt idx="373">
                  <c:v>9.9599368035342959</c:v>
                </c:pt>
                <c:pt idx="374">
                  <c:v>9.960846319164407</c:v>
                </c:pt>
                <c:pt idx="375">
                  <c:v>9.9617352472929905</c:v>
                </c:pt>
                <c:pt idx="376">
                  <c:v>9.9626040515189036</c:v>
                </c:pt>
                <c:pt idx="377">
                  <c:v>9.9634531851164834</c:v>
                </c:pt>
                <c:pt idx="378">
                  <c:v>9.9642830912604765</c:v>
                </c:pt>
                <c:pt idx="379">
                  <c:v>9.9650942032463075</c:v>
                </c:pt>
                <c:pt idx="380">
                  <c:v>9.9658869447057175</c:v>
                </c:pt>
                <c:pt idx="381">
                  <c:v>9.9666617298179805</c:v>
                </c:pt>
                <c:pt idx="382">
                  <c:v>9.9674189635166197</c:v>
                </c:pt>
                <c:pt idx="383">
                  <c:v>9.9681590416918517</c:v>
                </c:pt>
                <c:pt idx="384">
                  <c:v>9.9688823513887748</c:v>
                </c:pt>
                <c:pt idx="385">
                  <c:v>9.9695892710013503</c:v>
                </c:pt>
                <c:pt idx="386">
                  <c:v>9.9702801704623489</c:v>
                </c:pt>
                <c:pt idx="387">
                  <c:v>9.9709554114292533</c:v>
                </c:pt>
                <c:pt idx="388">
                  <c:v>9.9716153474662246</c:v>
                </c:pt>
                <c:pt idx="389">
                  <c:v>9.9722603242222494</c:v>
                </c:pt>
                <c:pt idx="390">
                  <c:v>9.9728906796054595</c:v>
                </c:pt>
                <c:pt idx="391">
                  <c:v>9.9735067439537808</c:v>
                </c:pt>
                <c:pt idx="392">
                  <c:v>9.9741088402019304</c:v>
                </c:pt>
                <c:pt idx="393">
                  <c:v>9.974697284044856</c:v>
                </c:pt>
                <c:pt idx="394">
                  <c:v>9.9752723840976838</c:v>
                </c:pt>
                <c:pt idx="395">
                  <c:v>9.9758344420522445</c:v>
                </c:pt>
                <c:pt idx="396">
                  <c:v>9.9763837528302464</c:v>
                </c:pt>
                <c:pt idx="397">
                  <c:v>9.9769206047331682</c:v>
                </c:pt>
                <c:pt idx="398">
                  <c:v>9.9774452795888937</c:v>
                </c:pt>
                <c:pt idx="399">
                  <c:v>9.9779580528952625</c:v>
                </c:pt>
                <c:pt idx="400">
                  <c:v>9.9784591939604539</c:v>
                </c:pt>
                <c:pt idx="401">
                  <c:v>9.9789489660403845</c:v>
                </c:pt>
                <c:pt idx="402">
                  <c:v>9.9794276264731394</c:v>
                </c:pt>
                <c:pt idx="403">
                  <c:v>9.9798954268104527</c:v>
                </c:pt>
                <c:pt idx="404">
                  <c:v>9.98035261294641</c:v>
                </c:pt>
                <c:pt idx="405">
                  <c:v>9.980799425243303</c:v>
                </c:pt>
                <c:pt idx="406">
                  <c:v>9.9812360986547688</c:v>
                </c:pt>
                <c:pt idx="407">
                  <c:v>9.9816628628462691</c:v>
                </c:pt>
                <c:pt idx="408">
                  <c:v>9.9820799423129323</c:v>
                </c:pt>
                <c:pt idx="409">
                  <c:v>9.9824875564948314</c:v>
                </c:pt>
                <c:pt idx="410">
                  <c:v>9.9828859198897675</c:v>
                </c:pt>
                <c:pt idx="411">
                  <c:v>9.9832752421635576</c:v>
                </c:pt>
                <c:pt idx="412">
                  <c:v>9.983655728257947</c:v>
                </c:pt>
                <c:pt idx="413">
                  <c:v>9.9840275784961499</c:v>
                </c:pt>
                <c:pt idx="414">
                  <c:v>9.9843909886860747</c:v>
                </c:pt>
                <c:pt idx="415">
                  <c:v>9.9847461502212997</c:v>
                </c:pt>
                <c:pt idx="416">
                  <c:v>9.9850932501798404</c:v>
                </c:pt>
                <c:pt idx="417">
                  <c:v>9.9854324714207134</c:v>
                </c:pt>
                <c:pt idx="418">
                  <c:v>9.9857639926784429</c:v>
                </c:pt>
                <c:pt idx="419">
                  <c:v>9.9860879886554255</c:v>
                </c:pt>
                <c:pt idx="420">
                  <c:v>9.9864046301123146</c:v>
                </c:pt>
                <c:pt idx="421">
                  <c:v>9.9867140839563895</c:v>
                </c:pt>
                <c:pt idx="422">
                  <c:v>9.9870165133279727</c:v>
                </c:pt>
                <c:pt idx="423">
                  <c:v>9.987312077684976</c:v>
                </c:pt>
                <c:pt idx="424">
                  <c:v>9.9876009328855453</c:v>
                </c:pt>
                <c:pt idx="425">
                  <c:v>9.9878832312688992</c:v>
                </c:pt>
                <c:pt idx="426">
                  <c:v>9.9881591217343786</c:v>
                </c:pt>
                <c:pt idx="427">
                  <c:v>9.9884287498187625</c:v>
                </c:pt>
                <c:pt idx="428">
                  <c:v>9.9886922577718451</c:v>
                </c:pt>
                <c:pt idx="429">
                  <c:v>9.9889497846303765</c:v>
                </c:pt>
                <c:pt idx="430">
                  <c:v>9.9892014662903339</c:v>
                </c:pt>
                <c:pt idx="431">
                  <c:v>9.9894474355776168</c:v>
                </c:pt>
                <c:pt idx="432">
                  <c:v>9.9896878223171672</c:v>
                </c:pt>
                <c:pt idx="433">
                  <c:v>9.9899227534005401</c:v>
                </c:pt>
                <c:pt idx="434">
                  <c:v>9.9901523528520109</c:v>
                </c:pt>
                <c:pt idx="435">
                  <c:v>9.9903767418931793</c:v>
                </c:pt>
                <c:pt idx="436">
                  <c:v>9.9905960390061743</c:v>
                </c:pt>
                <c:pt idx="437">
                  <c:v>9.9908103599954075</c:v>
                </c:pt>
                <c:pt idx="438">
                  <c:v>9.9910198180480077</c:v>
                </c:pt>
                <c:pt idx="439">
                  <c:v>9.991224523792873</c:v>
                </c:pt>
                <c:pt idx="440">
                  <c:v>9.991424585358418</c:v>
                </c:pt>
                <c:pt idx="441">
                  <c:v>9.991620108429057</c:v>
                </c:pt>
                <c:pt idx="442">
                  <c:v>9.9918111963003966</c:v>
                </c:pt>
                <c:pt idx="443">
                  <c:v>9.9919979499332179</c:v>
                </c:pt>
                <c:pt idx="444">
                  <c:v>9.9921804680062678</c:v>
                </c:pt>
                <c:pt idx="445">
                  <c:v>9.9923588469678393</c:v>
                </c:pt>
                <c:pt idx="446">
                  <c:v>9.9925331810862321</c:v>
                </c:pt>
                <c:pt idx="447">
                  <c:v>9.9927035624990843</c:v>
                </c:pt>
                <c:pt idx="448">
                  <c:v>9.9928700812615894</c:v>
                </c:pt>
                <c:pt idx="449">
                  <c:v>9.9930328253936391</c:v>
                </c:pt>
                <c:pt idx="450">
                  <c:v>9.9931918809259468</c:v>
                </c:pt>
                <c:pt idx="451">
                  <c:v>9.9933473319450812</c:v>
                </c:pt>
                <c:pt idx="452">
                  <c:v>9.9934992606375506</c:v>
                </c:pt>
                <c:pt idx="453">
                  <c:v>9.9936477473328811</c:v>
                </c:pt>
                <c:pt idx="454">
                  <c:v>9.9937928705457146</c:v>
                </c:pt>
                <c:pt idx="455">
                  <c:v>9.9939347070170008</c:v>
                </c:pt>
                <c:pt idx="456">
                  <c:v>9.9940733317542545</c:v>
                </c:pt>
                <c:pt idx="457">
                  <c:v>9.9942088180708897</c:v>
                </c:pt>
                <c:pt idx="458">
                  <c:v>9.9943412376247114</c:v>
                </c:pt>
                <c:pt idx="459">
                  <c:v>9.9944706604555336</c:v>
                </c:pt>
                <c:pt idx="460">
                  <c:v>9.994597155021939</c:v>
                </c:pt>
                <c:pt idx="461">
                  <c:v>9.9947207882372524</c:v>
                </c:pt>
                <c:pt idx="462">
                  <c:v>9.9948416255046606</c:v>
                </c:pt>
                <c:pt idx="463">
                  <c:v>9.9949597307516083</c:v>
                </c:pt>
                <c:pt idx="464">
                  <c:v>9.9950751664633692</c:v>
                </c:pt>
                <c:pt idx="465">
                  <c:v>9.9951879937158949</c:v>
                </c:pt>
                <c:pt idx="466">
                  <c:v>9.9952982722079238</c:v>
                </c:pt>
                <c:pt idx="467">
                  <c:v>9.9954060602923835</c:v>
                </c:pt>
                <c:pt idx="468">
                  <c:v>9.9955114150070585</c:v>
                </c:pt>
                <c:pt idx="469">
                  <c:v>9.9956143921046081</c:v>
                </c:pt>
                <c:pt idx="470">
                  <c:v>9.9957150460819051</c:v>
                </c:pt>
                <c:pt idx="471">
                  <c:v>9.9958134302086918</c:v>
                </c:pt>
                <c:pt idx="472">
                  <c:v>9.9959095965556326</c:v>
                </c:pt>
                <c:pt idx="473">
                  <c:v>9.9960035960217208</c:v>
                </c:pt>
                <c:pt idx="474">
                  <c:v>9.996095478361072</c:v>
                </c:pt>
                <c:pt idx="475">
                  <c:v>9.9961852922091303</c:v>
                </c:pt>
                <c:pt idx="476">
                  <c:v>9.9962730851082657</c:v>
                </c:pt>
                <c:pt idx="477">
                  <c:v>9.9963589035328404</c:v>
                </c:pt>
                <c:pt idx="478">
                  <c:v>9.9964427929136743</c:v>
                </c:pt>
                <c:pt idx="479">
                  <c:v>9.9965247976619889</c:v>
                </c:pt>
                <c:pt idx="480">
                  <c:v>9.9966049611928032</c:v>
                </c:pt>
                <c:pt idx="481">
                  <c:v>9.9966833259478367</c:v>
                </c:pt>
                <c:pt idx="482">
                  <c:v>9.9967599334178416</c:v>
                </c:pt>
                <c:pt idx="483">
                  <c:v>9.9968348241645231</c:v>
                </c:pt>
                <c:pt idx="484">
                  <c:v>9.9969080378418944</c:v>
                </c:pt>
                <c:pt idx="485">
                  <c:v>9.9969796132171851</c:v>
                </c:pt>
                <c:pt idx="486">
                  <c:v>9.9970495881913237</c:v>
                </c:pt>
                <c:pt idx="487">
                  <c:v>9.9971179998188777</c:v>
                </c:pt>
                <c:pt idx="488">
                  <c:v>9.9971848843276288</c:v>
                </c:pt>
                <c:pt idx="489">
                  <c:v>9.9972502771377005</c:v>
                </c:pt>
                <c:pt idx="490">
                  <c:v>9.9973142128802159</c:v>
                </c:pt>
                <c:pt idx="491">
                  <c:v>9.9973767254155828</c:v>
                </c:pt>
                <c:pt idx="492">
                  <c:v>9.9974378478513781</c:v>
                </c:pt>
                <c:pt idx="493">
                  <c:v>9.9974976125598065</c:v>
                </c:pt>
                <c:pt idx="494">
                  <c:v>9.9975560511947954</c:v>
                </c:pt>
                <c:pt idx="495">
                  <c:v>9.997613194708709</c:v>
                </c:pt>
                <c:pt idx="496">
                  <c:v>9.9976690733686819</c:v>
                </c:pt>
                <c:pt idx="497">
                  <c:v>9.9977237167726063</c:v>
                </c:pt>
                <c:pt idx="498">
                  <c:v>9.9977771538647673</c:v>
                </c:pt>
                <c:pt idx="499">
                  <c:v>9.997829412951118</c:v>
                </c:pt>
                <c:pt idx="500">
                  <c:v>9.9978805217142384</c:v>
                </c:pt>
                <c:pt idx="501">
                  <c:v>9.9979305072279629</c:v>
                </c:pt>
                <c:pt idx="502">
                  <c:v>9.9979793959716652</c:v>
                </c:pt>
                <c:pt idx="503">
                  <c:v>9.9980272138442672</c:v>
                </c:pt>
                <c:pt idx="504">
                  <c:v>9.9980739861779124</c:v>
                </c:pt>
                <c:pt idx="505">
                  <c:v>9.9981197377513524</c:v>
                </c:pt>
                <c:pt idx="506">
                  <c:v>9.9981644928030491</c:v>
                </c:pt>
                <c:pt idx="507">
                  <c:v>9.9982082750439716</c:v>
                </c:pt>
                <c:pt idx="508">
                  <c:v>9.9982511076701392</c:v>
                </c:pt>
                <c:pt idx="509">
                  <c:v>9.998293013374882</c:v>
                </c:pt>
                <c:pt idx="510">
                  <c:v>9.9983340143608288</c:v>
                </c:pt>
                <c:pt idx="511">
                  <c:v>9.998374132351648</c:v>
                </c:pt>
                <c:pt idx="512">
                  <c:v>9.9984133886035433</c:v>
                </c:pt>
                <c:pt idx="513">
                  <c:v>9.9984518039164705</c:v>
                </c:pt>
                <c:pt idx="514">
                  <c:v>9.9984893986451588</c:v>
                </c:pt>
                <c:pt idx="515">
                  <c:v>9.9985261927098659</c:v>
                </c:pt>
                <c:pt idx="516">
                  <c:v>9.998562205606893</c:v>
                </c:pt>
                <c:pt idx="517">
                  <c:v>9.9985974564189384</c:v>
                </c:pt>
                <c:pt idx="518">
                  <c:v>9.9986319638251455</c:v>
                </c:pt>
                <c:pt idx="519">
                  <c:v>9.9986657461110156</c:v>
                </c:pt>
                <c:pt idx="520">
                  <c:v>9.9986988211780599</c:v>
                </c:pt>
                <c:pt idx="521">
                  <c:v>9.9987312065532805</c:v>
                </c:pt>
                <c:pt idx="522">
                  <c:v>9.9987629193984322</c:v>
                </c:pt>
                <c:pt idx="523">
                  <c:v>9.9987939765191172</c:v>
                </c:pt>
                <c:pt idx="524">
                  <c:v>9.9988243943736652</c:v>
                </c:pt>
                <c:pt idx="525">
                  <c:v>9.9988541890818468</c:v>
                </c:pt>
                <c:pt idx="526">
                  <c:v>9.9988833764333922</c:v>
                </c:pt>
                <c:pt idx="527">
                  <c:v>9.9989119718963622</c:v>
                </c:pt>
                <c:pt idx="528">
                  <c:v>9.9989399906253293</c:v>
                </c:pt>
                <c:pt idx="529">
                  <c:v>9.9989674474693846</c:v>
                </c:pt>
                <c:pt idx="530">
                  <c:v>9.9989943569800204</c:v>
                </c:pt>
                <c:pt idx="531">
                  <c:v>9.9990207334188064</c:v>
                </c:pt>
                <c:pt idx="532">
                  <c:v>9.9990465907649586</c:v>
                </c:pt>
                <c:pt idx="533">
                  <c:v>9.9990719427227273</c:v>
                </c:pt>
                <c:pt idx="534">
                  <c:v>9.9990968027286549</c:v>
                </c:pt>
                <c:pt idx="535">
                  <c:v>9.9991211839586871</c:v>
                </c:pt>
                <c:pt idx="536">
                  <c:v>9.9991450993351503</c:v>
                </c:pt>
                <c:pt idx="537">
                  <c:v>9.9991685615335903</c:v>
                </c:pt>
                <c:pt idx="538">
                  <c:v>9.9991915829894893</c:v>
                </c:pt>
                <c:pt idx="539">
                  <c:v>9.9992141759048341</c:v>
                </c:pt>
                <c:pt idx="540">
                  <c:v>9.9992363522546022</c:v>
                </c:pt>
                <c:pt idx="541">
                  <c:v>9.9992581237930747</c:v>
                </c:pt>
                <c:pt idx="542">
                  <c:v>9.9992795020600784</c:v>
                </c:pt>
                <c:pt idx="543">
                  <c:v>9.9993004983870932</c:v>
                </c:pt>
                <c:pt idx="544">
                  <c:v>9.9993211239032487</c:v>
                </c:pt>
                <c:pt idx="545">
                  <c:v>9.9993413895412182</c:v>
                </c:pt>
                <c:pt idx="546">
                  <c:v>9.9993613060430135</c:v>
                </c:pt>
                <c:pt idx="547">
                  <c:v>9.9993808839656673</c:v>
                </c:pt>
                <c:pt idx="548">
                  <c:v>9.9994001336868319</c:v>
                </c:pt>
                <c:pt idx="549">
                  <c:v>9.999419065410267</c:v>
                </c:pt>
                <c:pt idx="550">
                  <c:v>9.999437689171252</c:v>
                </c:pt>
                <c:pt idx="551">
                  <c:v>9.9994560148418916</c:v>
                </c:pt>
                <c:pt idx="552">
                  <c:v>9.9994740521363585</c:v>
                </c:pt>
                <c:pt idx="553">
                  <c:v>9.9994918106160284</c:v>
                </c:pt>
                <c:pt idx="554">
                  <c:v>9.9995092996945498</c:v>
                </c:pt>
                <c:pt idx="555">
                  <c:v>9.9995265286428197</c:v>
                </c:pt>
                <c:pt idx="556">
                  <c:v>9.9995435065939251</c:v>
                </c:pt>
                <c:pt idx="557">
                  <c:v>9.9995602425479362</c:v>
                </c:pt>
                <c:pt idx="558">
                  <c:v>9.9995767453767126</c:v>
                </c:pt>
                <c:pt idx="559">
                  <c:v>9.9995930238285879</c:v>
                </c:pt>
                <c:pt idx="560">
                  <c:v>9.9996090865330043</c:v>
                </c:pt>
                <c:pt idx="561">
                  <c:v>9.999624942005088</c:v>
                </c:pt>
                <c:pt idx="562">
                  <c:v>9.99964059865016</c:v>
                </c:pt>
                <c:pt idx="563">
                  <c:v>9.9996560647681836</c:v>
                </c:pt>
                <c:pt idx="564">
                  <c:v>9.9996713485581736</c:v>
                </c:pt>
                <c:pt idx="565">
                  <c:v>9.9996864581225342</c:v>
                </c:pt>
                <c:pt idx="566">
                  <c:v>9.9997014014713468</c:v>
                </c:pt>
                <c:pt idx="567">
                  <c:v>9.9997161865266317</c:v>
                </c:pt>
                <c:pt idx="568">
                  <c:v>9.9997308211265246</c:v>
                </c:pt>
                <c:pt idx="569">
                  <c:v>9.9997453130294431</c:v>
                </c:pt>
                <c:pt idx="570">
                  <c:v>9.9997596699181965</c:v>
                </c:pt>
                <c:pt idx="571">
                  <c:v>9.9997738994040564</c:v>
                </c:pt>
                <c:pt idx="572">
                  <c:v>9.9997880090307891</c:v>
                </c:pt>
                <c:pt idx="573">
                  <c:v>9.9998020062786566</c:v>
                </c:pt>
                <c:pt idx="574">
                  <c:v>9.9998158985683752</c:v>
                </c:pt>
                <c:pt idx="575">
                  <c:v>9.9998296932650543</c:v>
                </c:pt>
                <c:pt idx="576">
                  <c:v>9.9998433976820991</c:v>
                </c:pt>
                <c:pt idx="577">
                  <c:v>9.9998570190850753</c:v>
                </c:pt>
                <c:pt idx="578">
                  <c:v>9.9998705646955894</c:v>
                </c:pt>
                <c:pt idx="579">
                  <c:v>9.9998840416950792</c:v>
                </c:pt>
                <c:pt idx="580">
                  <c:v>9.9998974572286379</c:v>
                </c:pt>
                <c:pt idx="581">
                  <c:v>9.9999108184088144</c:v>
                </c:pt>
                <c:pt idx="582">
                  <c:v>9.9999241323193537</c:v>
                </c:pt>
                <c:pt idx="583">
                  <c:v>9.9999374060189847</c:v>
                </c:pt>
                <c:pt idx="584">
                  <c:v>9.9999506465451287</c:v>
                </c:pt>
                <c:pt idx="585">
                  <c:v>9.9999638609176564</c:v>
                </c:pt>
                <c:pt idx="586">
                  <c:v>9.9999770561425958</c:v>
                </c:pt>
                <c:pt idx="587">
                  <c:v>9.9999902392158511</c:v>
                </c:pt>
                <c:pt idx="588">
                  <c:v>10.000003417126898</c:v>
                </c:pt>
                <c:pt idx="589">
                  <c:v>10.000016596862523</c:v>
                </c:pt>
                <c:pt idx="590">
                  <c:v>10.000029785410474</c:v>
                </c:pt>
                <c:pt idx="591">
                  <c:v>10.000042989763219</c:v>
                </c:pt>
                <c:pt idx="592">
                  <c:v>10.000056216921619</c:v>
                </c:pt>
                <c:pt idx="593">
                  <c:v>10.00006947389865</c:v>
                </c:pt>
                <c:pt idx="594">
                  <c:v>10.000082767723121</c:v>
                </c:pt>
                <c:pt idx="595">
                  <c:v>10.000096105443392</c:v>
                </c:pt>
                <c:pt idx="596">
                  <c:v>10.000109494131127</c:v>
                </c:pt>
                <c:pt idx="597">
                  <c:v>10.000122940885033</c:v>
                </c:pt>
                <c:pt idx="598">
                  <c:v>10.000136452834624</c:v>
                </c:pt>
                <c:pt idx="599">
                  <c:v>10.000150037143996</c:v>
                </c:pt>
                <c:pt idx="600">
                  <c:v>10.000163701015634</c:v>
                </c:pt>
                <c:pt idx="601">
                  <c:v>10.000177451694235</c:v>
                </c:pt>
                <c:pt idx="602">
                  <c:v>10.000191296470524</c:v>
                </c:pt>
                <c:pt idx="603">
                  <c:v>10.00020524268516</c:v>
                </c:pt>
                <c:pt idx="604">
                  <c:v>10.000219297732583</c:v>
                </c:pt>
                <c:pt idx="605">
                  <c:v>10.000233469064971</c:v>
                </c:pt>
                <c:pt idx="606">
                  <c:v>10.000247764196168</c:v>
                </c:pt>
                <c:pt idx="607">
                  <c:v>10.000262190705685</c:v>
                </c:pt>
                <c:pt idx="608">
                  <c:v>10.000276756242704</c:v>
                </c:pt>
                <c:pt idx="609">
                  <c:v>10.000291468530143</c:v>
                </c:pt>
                <c:pt idx="610">
                  <c:v>10.000306335368746</c:v>
                </c:pt>
                <c:pt idx="611">
                  <c:v>10.000321364641227</c:v>
                </c:pt>
                <c:pt idx="612">
                  <c:v>10.000336564316441</c:v>
                </c:pt>
                <c:pt idx="613">
                  <c:v>10.000351942453612</c:v>
                </c:pt>
                <c:pt idx="614">
                  <c:v>10.000367507206612</c:v>
                </c:pt>
                <c:pt idx="615">
                  <c:v>10.000383266828274</c:v>
                </c:pt>
                <c:pt idx="616">
                  <c:v>10.000399229674777</c:v>
                </c:pt>
                <c:pt idx="617">
                  <c:v>10.00041540421007</c:v>
                </c:pt>
                <c:pt idx="618">
                  <c:v>10.00043179901038</c:v>
                </c:pt>
                <c:pt idx="619">
                  <c:v>10.000448422768724</c:v>
                </c:pt>
                <c:pt idx="620">
                  <c:v>10.000465284299549</c:v>
                </c:pt>
                <c:pt idx="621">
                  <c:v>10.000482392543397</c:v>
                </c:pt>
                <c:pt idx="622">
                  <c:v>10.000499756571639</c:v>
                </c:pt>
                <c:pt idx="623">
                  <c:v>10.000517385591303</c:v>
                </c:pt>
                <c:pt idx="624">
                  <c:v>10.000535288949933</c:v>
                </c:pt>
                <c:pt idx="625">
                  <c:v>10.000553476140565</c:v>
                </c:pt>
                <c:pt idx="626">
                  <c:v>10.000571956806757</c:v>
                </c:pt>
                <c:pt idx="627">
                  <c:v>10.000590740747691</c:v>
                </c:pt>
                <c:pt idx="628">
                  <c:v>10.000609837923392</c:v>
                </c:pt>
                <c:pt idx="629">
                  <c:v>10.000629258459986</c:v>
                </c:pt>
                <c:pt idx="630">
                  <c:v>10.00064901265509</c:v>
                </c:pt>
                <c:pt idx="631">
                  <c:v>10.00066911098326</c:v>
                </c:pt>
                <c:pt idx="632">
                  <c:v>10.000689564101558</c:v>
                </c:pt>
                <c:pt idx="633">
                  <c:v>10.00071038285518</c:v>
                </c:pt>
                <c:pt idx="634">
                  <c:v>10.000731578283247</c:v>
                </c:pt>
                <c:pt idx="635">
                  <c:v>10.000753161624623</c:v>
                </c:pt>
                <c:pt idx="636">
                  <c:v>10.000775144323896</c:v>
                </c:pt>
                <c:pt idx="637">
                  <c:v>10.00079753803743</c:v>
                </c:pt>
                <c:pt idx="638">
                  <c:v>10.000820354639576</c:v>
                </c:pt>
                <c:pt idx="639">
                  <c:v>10.000843606228942</c:v>
                </c:pt>
                <c:pt idx="640">
                  <c:v>10.000867305134824</c:v>
                </c:pt>
                <c:pt idx="641">
                  <c:v>10.00089146392374</c:v>
                </c:pt>
                <c:pt idx="642">
                  <c:v>10.000916095406097</c:v>
                </c:pt>
                <c:pt idx="643">
                  <c:v>10.000941212642987</c:v>
                </c:pt>
                <c:pt idx="644">
                  <c:v>10.000966828953111</c:v>
                </c:pt>
                <c:pt idx="645">
                  <c:v>10.000992957919848</c:v>
                </c:pt>
                <c:pt idx="646">
                  <c:v>10.001019613398457</c:v>
                </c:pt>
                <c:pt idx="647">
                  <c:v>10.001046809523421</c:v>
                </c:pt>
                <c:pt idx="648">
                  <c:v>10.00107456071596</c:v>
                </c:pt>
                <c:pt idx="649">
                  <c:v>10.001102881691661</c:v>
                </c:pt>
                <c:pt idx="650">
                  <c:v>10.001131787468296</c:v>
                </c:pt>
                <c:pt idx="651">
                  <c:v>10.00116129337378</c:v>
                </c:pt>
                <c:pt idx="652">
                  <c:v>10.001191415054318</c:v>
                </c:pt>
                <c:pt idx="653">
                  <c:v>10.001222168482681</c:v>
                </c:pt>
                <c:pt idx="654">
                  <c:v>10.001253569966696</c:v>
                </c:pt>
                <c:pt idx="655">
                  <c:v>10.001285636157892</c:v>
                </c:pt>
                <c:pt idx="656">
                  <c:v>10.001318384060331</c:v>
                </c:pt>
                <c:pt idx="657">
                  <c:v>10.001351831039631</c:v>
                </c:pt>
                <c:pt idx="658">
                  <c:v>10.00138599483218</c:v>
                </c:pt>
                <c:pt idx="659">
                  <c:v>10.00142089355454</c:v>
                </c:pt>
                <c:pt idx="660">
                  <c:v>10.001456545713056</c:v>
                </c:pt>
                <c:pt idx="661">
                  <c:v>10.00149297021369</c:v>
                </c:pt>
                <c:pt idx="662">
                  <c:v>10.001530186372023</c:v>
                </c:pt>
                <c:pt idx="663">
                  <c:v>10.001568213923532</c:v>
                </c:pt>
                <c:pt idx="664">
                  <c:v>10.001607073034045</c:v>
                </c:pt>
                <c:pt idx="665">
                  <c:v>10.001646784310429</c:v>
                </c:pt>
                <c:pt idx="666">
                  <c:v>10.001687368811556</c:v>
                </c:pt>
                <c:pt idx="667">
                  <c:v>10.00172884805944</c:v>
                </c:pt>
                <c:pt idx="668">
                  <c:v>10.001771244050675</c:v>
                </c:pt>
                <c:pt idx="669">
                  <c:v>10.001814579268103</c:v>
                </c:pt>
                <c:pt idx="670">
                  <c:v>10.001858876692744</c:v>
                </c:pt>
                <c:pt idx="671">
                  <c:v>10.001904159815989</c:v>
                </c:pt>
                <c:pt idx="672">
                  <c:v>10.001950452652054</c:v>
                </c:pt>
                <c:pt idx="673">
                  <c:v>10.001997779750742</c:v>
                </c:pt>
                <c:pt idx="674">
                  <c:v>10.002046166210457</c:v>
                </c:pt>
                <c:pt idx="675">
                  <c:v>10.002095637691522</c:v>
                </c:pt>
                <c:pt idx="676">
                  <c:v>10.002146220429793</c:v>
                </c:pt>
                <c:pt idx="677">
                  <c:v>10.002197941250598</c:v>
                </c:pt>
                <c:pt idx="678">
                  <c:v>10.00225082758295</c:v>
                </c:pt>
                <c:pt idx="679">
                  <c:v>10.002304907474114</c:v>
                </c:pt>
                <c:pt idx="680">
                  <c:v>10.002360209604497</c:v>
                </c:pt>
                <c:pt idx="681">
                  <c:v>10.002416763302852</c:v>
                </c:pt>
                <c:pt idx="682">
                  <c:v>10.002474598561861</c:v>
                </c:pt>
                <c:pt idx="683">
                  <c:v>10.00253374605404</c:v>
                </c:pt>
                <c:pt idx="684">
                  <c:v>10.002594237148021</c:v>
                </c:pt>
                <c:pt idx="685">
                  <c:v>10.002656103925208</c:v>
                </c:pt>
                <c:pt idx="686">
                  <c:v>10.00271937919679</c:v>
                </c:pt>
                <c:pt idx="687">
                  <c:v>10.002784096521173</c:v>
                </c:pt>
                <c:pt idx="688">
                  <c:v>10.00285029022178</c:v>
                </c:pt>
                <c:pt idx="689">
                  <c:v>10.002917995405269</c:v>
                </c:pt>
                <c:pt idx="690">
                  <c:v>10.002987247980183</c:v>
                </c:pt>
                <c:pt idx="691">
                  <c:v>10.003058084675992</c:v>
                </c:pt>
                <c:pt idx="692">
                  <c:v>10.003130543062603</c:v>
                </c:pt>
                <c:pt idx="693">
                  <c:v>10.003204661570297</c:v>
                </c:pt>
                <c:pt idx="694">
                  <c:v>10.003280479510138</c:v>
                </c:pt>
                <c:pt idx="695">
                  <c:v>10.00335803709484</c:v>
                </c:pt>
                <c:pt idx="696">
                  <c:v>10.003437375460107</c:v>
                </c:pt>
                <c:pt idx="697">
                  <c:v>10.003518536686489</c:v>
                </c:pt>
                <c:pt idx="698">
                  <c:v>10.003601563821702</c:v>
                </c:pt>
                <c:pt idx="699">
                  <c:v>10.003686500903514</c:v>
                </c:pt>
                <c:pt idx="700">
                  <c:v>10.003773392983103</c:v>
                </c:pt>
                <c:pt idx="701">
                  <c:v>10.00386228614898</c:v>
                </c:pt>
                <c:pt idx="702">
                  <c:v>10.003953227551477</c:v>
                </c:pt>
                <c:pt idx="703">
                  <c:v>10.00404626542778</c:v>
                </c:pt>
                <c:pt idx="704">
                  <c:v>10.00414144912753</c:v>
                </c:pt>
                <c:pt idx="705">
                  <c:v>10.004238829139053</c:v>
                </c:pt>
                <c:pt idx="706">
                  <c:v>10.004338457116159</c:v>
                </c:pt>
                <c:pt idx="707">
                  <c:v>10.004440385905575</c:v>
                </c:pt>
                <c:pt idx="708">
                  <c:v>10.004544669575022</c:v>
                </c:pt>
                <c:pt idx="709">
                  <c:v>10.00465136344193</c:v>
                </c:pt>
                <c:pt idx="710">
                  <c:v>10.00476052410281</c:v>
                </c:pt>
                <c:pt idx="711">
                  <c:v>10.00487220946334</c:v>
                </c:pt>
                <c:pt idx="712">
                  <c:v>10.0049864787691</c:v>
                </c:pt>
                <c:pt idx="713">
                  <c:v>10.005103392637062</c:v>
                </c:pt>
                <c:pt idx="714">
                  <c:v>10.005223013087782</c:v>
                </c:pt>
                <c:pt idx="715">
                  <c:v>10.005345403578369</c:v>
                </c:pt>
                <c:pt idx="716">
                  <c:v>10.005470629036175</c:v>
                </c:pt>
                <c:pt idx="717">
                  <c:v>10.005598755893311</c:v>
                </c:pt>
                <c:pt idx="718">
                  <c:v>10.005729852121945</c:v>
                </c:pt>
                <c:pt idx="719">
                  <c:v>10.005863987270409</c:v>
                </c:pt>
                <c:pt idx="720">
                  <c:v>10.006001232500179</c:v>
                </c:pt>
                <c:pt idx="721">
                  <c:v>10.006141660623673</c:v>
                </c:pt>
                <c:pt idx="722">
                  <c:v>10.006285346142954</c:v>
                </c:pt>
                <c:pt idx="723">
                  <c:v>10.006432365289344</c:v>
                </c:pt>
                <c:pt idx="724">
                  <c:v>10.006582796063913</c:v>
                </c:pt>
                <c:pt idx="725">
                  <c:v>10.006736718278971</c:v>
                </c:pt>
                <c:pt idx="726">
                  <c:v>10.006894213600487</c:v>
                </c:pt>
                <c:pt idx="727">
                  <c:v>10.007055365591484</c:v>
                </c:pt>
                <c:pt idx="728">
                  <c:v>10.007220259756505</c:v>
                </c:pt>
                <c:pt idx="729">
                  <c:v>10.007388983587029</c:v>
                </c:pt>
                <c:pt idx="730">
                  <c:v>10.007561626608039</c:v>
                </c:pt>
                <c:pt idx="731">
                  <c:v>10.007738280425595</c:v>
                </c:pt>
                <c:pt idx="732">
                  <c:v>10.007919038775567</c:v>
                </c:pt>
                <c:pt idx="733">
                  <c:v>10.008103997573475</c:v>
                </c:pt>
                <c:pt idx="734">
                  <c:v>10.008293254965508</c:v>
                </c:pt>
                <c:pt idx="735">
                  <c:v>10.008486911380743</c:v>
                </c:pt>
                <c:pt idx="736">
                  <c:v>10.00868506958455</c:v>
                </c:pt>
                <c:pt idx="737">
                  <c:v>10.008887834733267</c:v>
                </c:pt>
                <c:pt idx="738">
                  <c:v>10.009095314430152</c:v>
                </c:pt>
                <c:pt idx="739">
                  <c:v>10.009307618782636</c:v>
                </c:pt>
                <c:pt idx="740">
                  <c:v>10.009524860460903</c:v>
                </c:pt>
                <c:pt idx="741">
                  <c:v>10.009747154757871</c:v>
                </c:pt>
                <c:pt idx="742">
                  <c:v>10.009974619650526</c:v>
                </c:pt>
                <c:pt idx="743">
                  <c:v>10.010207375862732</c:v>
                </c:pt>
                <c:pt idx="744">
                  <c:v>10.010445546929493</c:v>
                </c:pt>
                <c:pt idx="745">
                  <c:v>10.010689259262705</c:v>
                </c:pt>
                <c:pt idx="746">
                  <c:v>10.010938642218475</c:v>
                </c:pt>
                <c:pt idx="747">
                  <c:v>10.011193828165988</c:v>
                </c:pt>
                <c:pt idx="748">
                  <c:v>10.011454952557994</c:v>
                </c:pt>
                <c:pt idx="749">
                  <c:v>10.011722154002946</c:v>
                </c:pt>
                <c:pt idx="750">
                  <c:v>10.011995574338831</c:v>
                </c:pt>
                <c:pt idx="751">
                  <c:v>10.012275358708706</c:v>
                </c:pt>
                <c:pt idx="752">
                  <c:v>10.012561655638045</c:v>
                </c:pt>
                <c:pt idx="753">
                  <c:v>10.012854617113852</c:v>
                </c:pt>
                <c:pt idx="754">
                  <c:v>10.013154398665661</c:v>
                </c:pt>
                <c:pt idx="755">
                  <c:v>10.013461159448388</c:v>
                </c:pt>
                <c:pt idx="756">
                  <c:v>10.013775062327209</c:v>
                </c:pt>
                <c:pt idx="757">
                  <c:v>10.014096273964327</c:v>
                </c:pt>
                <c:pt idx="758">
                  <c:v>10.014424964907839</c:v>
                </c:pt>
                <c:pt idx="759">
                  <c:v>10.014761309682665</c:v>
                </c:pt>
                <c:pt idx="760">
                  <c:v>10.015105486883618</c:v>
                </c:pt>
                <c:pt idx="761">
                  <c:v>10.01545767927063</c:v>
                </c:pt>
                <c:pt idx="762">
                  <c:v>10.015818073866258</c:v>
                </c:pt>
                <c:pt idx="763">
                  <c:v>10.016186862055433</c:v>
                </c:pt>
                <c:pt idx="764">
                  <c:v>10.016564239687581</c:v>
                </c:pt>
                <c:pt idx="765">
                  <c:v>10.016950407181122</c:v>
                </c:pt>
                <c:pt idx="766">
                  <c:v>10.017345569630445</c:v>
                </c:pt>
                <c:pt idx="767">
                  <c:v>10.017749936915351</c:v>
                </c:pt>
                <c:pt idx="768">
                  <c:v>10.01816372381314</c:v>
                </c:pt>
                <c:pt idx="769">
                  <c:v>10.018587150113245</c:v>
                </c:pt>
                <c:pt idx="770">
                  <c:v>10.019020440734645</c:v>
                </c:pt>
                <c:pt idx="771">
                  <c:v>10.019463825845957</c:v>
                </c:pt>
                <c:pt idx="772">
                  <c:v>10.019917540988423</c:v>
                </c:pt>
                <c:pt idx="773">
                  <c:v>10.020381827201753</c:v>
                </c:pt>
                <c:pt idx="774">
                  <c:v>10.020856931152922</c:v>
                </c:pt>
                <c:pt idx="775">
                  <c:v>10.021343105268013</c:v>
                </c:pt>
                <c:pt idx="776">
                  <c:v>10.021840607867178</c:v>
                </c:pt>
                <c:pt idx="777">
                  <c:v>10.022349703302741</c:v>
                </c:pt>
                <c:pt idx="778">
                  <c:v>10.02287066210058</c:v>
                </c:pt>
                <c:pt idx="779">
                  <c:v>10.023403761104825</c:v>
                </c:pt>
                <c:pt idx="780">
                  <c:v>10.023949283625981</c:v>
                </c:pt>
                <c:pt idx="781">
                  <c:v>10.024507519592529</c:v>
                </c:pt>
                <c:pt idx="782">
                  <c:v>10.025078765706111</c:v>
                </c:pt>
                <c:pt idx="783">
                  <c:v>10.02566332560035</c:v>
                </c:pt>
                <c:pt idx="784">
                  <c:v>10.026261510003478</c:v>
                </c:pt>
                <c:pt idx="785">
                  <c:v>10.026873636904716</c:v>
                </c:pt>
                <c:pt idx="786">
                  <c:v>10.027500031724658</c:v>
                </c:pt>
                <c:pt idx="787">
                  <c:v>10.028141027489633</c:v>
                </c:pt>
                <c:pt idx="788">
                  <c:v>10.028796965010212</c:v>
                </c:pt>
                <c:pt idx="789">
                  <c:v>10.029468193063904</c:v>
                </c:pt>
                <c:pt idx="790">
                  <c:v>10.030155068582213</c:v>
                </c:pt>
                <c:pt idx="791">
                  <c:v>10.030857956842066</c:v>
                </c:pt>
                <c:pt idx="792">
                  <c:v>10.031577231661828</c:v>
                </c:pt>
                <c:pt idx="793">
                  <c:v>10.032313275601897</c:v>
                </c:pt>
                <c:pt idx="794">
                  <c:v>10.033066480170097</c:v>
                </c:pt>
                <c:pt idx="795">
                  <c:v>10.033837246031901</c:v>
                </c:pt>
                <c:pt idx="796">
                  <c:v>10.034625983225657</c:v>
                </c:pt>
                <c:pt idx="797">
                  <c:v>10.035433111382897</c:v>
                </c:pt>
                <c:pt idx="798">
                  <c:v>10.036259059953883</c:v>
                </c:pt>
                <c:pt idx="799">
                  <c:v>10.037104268438497</c:v>
                </c:pt>
                <c:pt idx="800">
                  <c:v>10.037969186622627</c:v>
                </c:pt>
                <c:pt idx="801">
                  <c:v>10.038854274820117</c:v>
                </c:pt>
                <c:pt idx="802">
                  <c:v>10.039760004120533</c:v>
                </c:pt>
                <c:pt idx="803">
                  <c:v>10.040686856642749</c:v>
                </c:pt>
                <c:pt idx="804">
                  <c:v>10.041635325794619</c:v>
                </c:pt>
                <c:pt idx="805">
                  <c:v>10.042605916538781</c:v>
                </c:pt>
                <c:pt idx="806">
                  <c:v>10.043599145664817</c:v>
                </c:pt>
                <c:pt idx="807">
                  <c:v>10.044615542067865</c:v>
                </c:pt>
                <c:pt idx="808">
                  <c:v>10.045655647033898</c:v>
                </c:pt>
                <c:pt idx="809">
                  <c:v>10.046720014531777</c:v>
                </c:pt>
                <c:pt idx="810">
                  <c:v>10.047809211512284</c:v>
                </c:pt>
                <c:pt idx="811">
                  <c:v>10.048923818214266</c:v>
                </c:pt>
                <c:pt idx="812">
                  <c:v>10.05006442847813</c:v>
                </c:pt>
                <c:pt idx="813">
                  <c:v>10.05123165006677</c:v>
                </c:pt>
                <c:pt idx="814">
                  <c:v>10.052426104994218</c:v>
                </c:pt>
                <c:pt idx="815">
                  <c:v>10.053648429862108</c:v>
                </c:pt>
                <c:pt idx="816">
                  <c:v>10.054899276204221</c:v>
                </c:pt>
                <c:pt idx="817">
                  <c:v>10.056179310839264</c:v>
                </c:pt>
                <c:pt idx="818">
                  <c:v>10.057489216232113</c:v>
                </c:pt>
                <c:pt idx="819">
                  <c:v>10.058829690863687</c:v>
                </c:pt>
                <c:pt idx="820">
                  <c:v>10.060201449609732</c:v>
                </c:pt>
                <c:pt idx="821">
                  <c:v>10.061605224128673</c:v>
                </c:pt>
                <c:pt idx="822">
                  <c:v>10.063041763258781</c:v>
                </c:pt>
                <c:pt idx="823">
                  <c:v>10.064511833424902</c:v>
                </c:pt>
                <c:pt idx="824">
                  <c:v>10.06601621905495</c:v>
                </c:pt>
                <c:pt idx="825">
                  <c:v>10.067555723006441</c:v>
                </c:pt>
                <c:pt idx="826">
                  <c:v>10.069131167003292</c:v>
                </c:pt>
                <c:pt idx="827">
                  <c:v>10.070743392083163</c:v>
                </c:pt>
                <c:pt idx="828">
                  <c:v>10.072393259055564</c:v>
                </c:pt>
                <c:pt idx="829">
                  <c:v>10.074081648971044</c:v>
                </c:pt>
                <c:pt idx="830">
                  <c:v>10.075809463601724</c:v>
                </c:pt>
                <c:pt idx="831">
                  <c:v>10.077577625933429</c:v>
                </c:pt>
                <c:pt idx="832">
                  <c:v>10.079387080669749</c:v>
                </c:pt>
                <c:pt idx="833">
                  <c:v>10.081238794748298</c:v>
                </c:pt>
                <c:pt idx="834">
                  <c:v>10.083133757869501</c:v>
                </c:pt>
                <c:pt idx="835">
                  <c:v>10.085072983038213</c:v>
                </c:pt>
                <c:pt idx="836">
                  <c:v>10.087057507118482</c:v>
                </c:pt>
                <c:pt idx="837">
                  <c:v>10.089088391401809</c:v>
                </c:pt>
                <c:pt idx="838">
                  <c:v>10.091166722189257</c:v>
                </c:pt>
                <c:pt idx="839">
                  <c:v>10.093293611387686</c:v>
                </c:pt>
                <c:pt idx="840">
                  <c:v>10.095470197120591</c:v>
                </c:pt>
                <c:pt idx="841">
                  <c:v>10.097697644353795</c:v>
                </c:pt>
                <c:pt idx="842">
                  <c:v>10.099977145536485</c:v>
                </c:pt>
                <c:pt idx="843">
                  <c:v>10.102309921257872</c:v>
                </c:pt>
                <c:pt idx="844">
                  <c:v>10.104697220919974</c:v>
                </c:pt>
                <c:pt idx="845">
                  <c:v>10.107140323426863</c:v>
                </c:pt>
                <c:pt idx="846">
                  <c:v>10.109640537890845</c:v>
                </c:pt>
                <c:pt idx="847">
                  <c:v>10.112199204356001</c:v>
                </c:pt>
                <c:pt idx="848">
                  <c:v>10.114817694539486</c:v>
                </c:pt>
                <c:pt idx="849">
                  <c:v>10.117497412591124</c:v>
                </c:pt>
                <c:pt idx="850">
                  <c:v>10.120239795871719</c:v>
                </c:pt>
                <c:pt idx="851">
                  <c:v>10.123046315750587</c:v>
                </c:pt>
                <c:pt idx="852">
                  <c:v>10.125918478422804</c:v>
                </c:pt>
                <c:pt idx="853">
                  <c:v>10.128857825746662</c:v>
                </c:pt>
                <c:pt idx="854">
                  <c:v>10.13186593610193</c:v>
                </c:pt>
                <c:pt idx="855">
                  <c:v>10.134944425269378</c:v>
                </c:pt>
                <c:pt idx="856">
                  <c:v>10.138094947332158</c:v>
                </c:pt>
                <c:pt idx="857">
                  <c:v>10.141319195599666</c:v>
                </c:pt>
                <c:pt idx="858">
                  <c:v>10.144618903554372</c:v>
                </c:pt>
                <c:pt idx="859">
                  <c:v>10.147995845822329</c:v>
                </c:pt>
                <c:pt idx="860">
                  <c:v>10.15145183916794</c:v>
                </c:pt>
                <c:pt idx="861">
                  <c:v>10.154988743513611</c:v>
                </c:pt>
                <c:pt idx="862">
                  <c:v>10.158608462984986</c:v>
                </c:pt>
                <c:pt idx="863">
                  <c:v>10.162312946982439</c:v>
                </c:pt>
                <c:pt idx="864">
                  <c:v>10.166104191279528</c:v>
                </c:pt>
                <c:pt idx="865">
                  <c:v>10.169984239149118</c:v>
                </c:pt>
                <c:pt idx="866">
                  <c:v>10.173955182517931</c:v>
                </c:pt>
                <c:pt idx="867">
                  <c:v>10.178019163150301</c:v>
                </c:pt>
                <c:pt idx="868">
                  <c:v>10.182178373861905</c:v>
                </c:pt>
                <c:pt idx="869">
                  <c:v>10.1864350597643</c:v>
                </c:pt>
                <c:pt idx="870">
                  <c:v>10.190791519541097</c:v>
                </c:pt>
                <c:pt idx="871">
                  <c:v>10.195250106756628</c:v>
                </c:pt>
                <c:pt idx="872">
                  <c:v>10.199813231198036</c:v>
                </c:pt>
                <c:pt idx="873">
                  <c:v>10.204483360251643</c:v>
                </c:pt>
                <c:pt idx="874">
                  <c:v>10.209263020314607</c:v>
                </c:pt>
                <c:pt idx="875">
                  <c:v>10.214154798242797</c:v>
                </c:pt>
                <c:pt idx="876">
                  <c:v>10.219161342835928</c:v>
                </c:pt>
                <c:pt idx="877">
                  <c:v>10.224285366360956</c:v>
                </c:pt>
                <c:pt idx="878">
                  <c:v>10.229529646114832</c:v>
                </c:pt>
                <c:pt idx="879">
                  <c:v>10.234897026027721</c:v>
                </c:pt>
                <c:pt idx="880">
                  <c:v>10.240390418307792</c:v>
                </c:pt>
                <c:pt idx="881">
                  <c:v>10.2460128051288</c:v>
                </c:pt>
                <c:pt idx="882">
                  <c:v>10.251767240361621</c:v>
                </c:pt>
                <c:pt idx="883">
                  <c:v>10.25765685135104</c:v>
                </c:pt>
                <c:pt idx="884">
                  <c:v>10.263684840739062</c:v>
                </c:pt>
                <c:pt idx="885">
                  <c:v>10.26985448833606</c:v>
                </c:pt>
                <c:pt idx="886">
                  <c:v>10.276169153041174</c:v>
                </c:pt>
                <c:pt idx="887">
                  <c:v>10.282632274813361</c:v>
                </c:pt>
                <c:pt idx="888">
                  <c:v>10.289247376694558</c:v>
                </c:pt>
                <c:pt idx="889">
                  <c:v>10.296018066886509</c:v>
                </c:pt>
                <c:pt idx="890">
                  <c:v>10.302948040882782</c:v>
                </c:pt>
                <c:pt idx="891">
                  <c:v>10.310041083657605</c:v>
                </c:pt>
                <c:pt idx="892">
                  <c:v>10.31730107191324</c:v>
                </c:pt>
                <c:pt idx="893">
                  <c:v>10.324731976387545</c:v>
                </c:pt>
                <c:pt idx="894">
                  <c:v>10.332337864223598</c:v>
                </c:pt>
                <c:pt idx="895">
                  <c:v>10.340122901403156</c:v>
                </c:pt>
                <c:pt idx="896">
                  <c:v>10.348091355245938</c:v>
                </c:pt>
                <c:pt idx="897">
                  <c:v>10.356247596976626</c:v>
                </c:pt>
                <c:pt idx="898">
                  <c:v>10.364596104361738</c:v>
                </c:pt>
                <c:pt idx="899">
                  <c:v>10.373141464418362</c:v>
                </c:pt>
                <c:pt idx="900">
                  <c:v>10.38188837619707</c:v>
                </c:pt>
                <c:pt idx="901">
                  <c:v>10.390841653641207</c:v>
                </c:pt>
                <c:pt idx="902">
                  <c:v>10.400006228524918</c:v>
                </c:pt>
                <c:pt idx="903">
                  <c:v>10.409387153472361</c:v>
                </c:pt>
                <c:pt idx="904">
                  <c:v>10.418989605060618</c:v>
                </c:pt>
                <c:pt idx="905">
                  <c:v>10.428818887008912</c:v>
                </c:pt>
                <c:pt idx="906">
                  <c:v>10.438880433456859</c:v>
                </c:pt>
                <c:pt idx="907">
                  <c:v>10.44917981233451</c:v>
                </c:pt>
                <c:pt idx="908">
                  <c:v>10.459722728827158</c:v>
                </c:pt>
                <c:pt idx="909">
                  <c:v>10.470515028937836</c:v>
                </c:pt>
                <c:pt idx="910">
                  <c:v>10.481562703150745</c:v>
                </c:pt>
                <c:pt idx="911">
                  <c:v>10.49287189019873</c:v>
                </c:pt>
                <c:pt idx="912">
                  <c:v>10.504448880938254</c:v>
                </c:pt>
                <c:pt idx="913">
                  <c:v>10.516300122335322</c:v>
                </c:pt>
                <c:pt idx="914">
                  <c:v>10.528432221565973</c:v>
                </c:pt>
                <c:pt idx="915">
                  <c:v>10.540851950235119</c:v>
                </c:pt>
                <c:pt idx="916">
                  <c:v>10.55356624871761</c:v>
                </c:pt>
                <c:pt idx="917">
                  <c:v>10.566582230625592</c:v>
                </c:pt>
                <c:pt idx="918">
                  <c:v>10.579907187406329</c:v>
                </c:pt>
                <c:pt idx="919">
                  <c:v>10.593548593074939</c:v>
                </c:pt>
                <c:pt idx="920">
                  <c:v>10.607514109086489</c:v>
                </c:pt>
                <c:pt idx="921">
                  <c:v>10.621811589352259</c:v>
                </c:pt>
                <c:pt idx="922">
                  <c:v>10.636449085404985</c:v>
                </c:pt>
                <c:pt idx="923">
                  <c:v>10.651434851718305</c:v>
                </c:pt>
                <c:pt idx="924">
                  <c:v>10.666777351185599</c:v>
                </c:pt>
                <c:pt idx="925">
                  <c:v>10.682485260763823</c:v>
                </c:pt>
                <c:pt idx="926">
                  <c:v>10.698567477288048</c:v>
                </c:pt>
                <c:pt idx="927">
                  <c:v>10.715033123462662</c:v>
                </c:pt>
                <c:pt idx="928">
                  <c:v>10.73189155403554</c:v>
                </c:pt>
                <c:pt idx="929">
                  <c:v>10.749152362161549</c:v>
                </c:pt>
                <c:pt idx="930">
                  <c:v>10.766825385962234</c:v>
                </c:pt>
                <c:pt idx="931">
                  <c:v>10.784920715288655</c:v>
                </c:pt>
                <c:pt idx="932">
                  <c:v>10.803448698694732</c:v>
                </c:pt>
                <c:pt idx="933">
                  <c:v>10.822419950628738</c:v>
                </c:pt>
                <c:pt idx="934">
                  <c:v>10.841845358850852</c:v>
                </c:pt>
                <c:pt idx="935">
                  <c:v>10.861736092085144</c:v>
                </c:pt>
                <c:pt idx="936">
                  <c:v>10.882103607914575</c:v>
                </c:pt>
                <c:pt idx="937">
                  <c:v>10.902959660928106</c:v>
                </c:pt>
                <c:pt idx="938">
                  <c:v>10.92431631112931</c:v>
                </c:pt>
                <c:pt idx="939">
                  <c:v>10.946185932616309</c:v>
                </c:pt>
                <c:pt idx="940">
                  <c:v>10.968581222543344</c:v>
                </c:pt>
                <c:pt idx="941">
                  <c:v>10.991515210374676</c:v>
                </c:pt>
                <c:pt idx="942">
                  <c:v>11.015001267442033</c:v>
                </c:pt>
                <c:pt idx="943">
                  <c:v>11.039053116817309</c:v>
                </c:pt>
                <c:pt idx="944">
                  <c:v>11.063684843512759</c:v>
                </c:pt>
                <c:pt idx="945">
                  <c:v>11.088910905021452</c:v>
                </c:pt>
                <c:pt idx="946">
                  <c:v>11.114746142211395</c:v>
                </c:pt>
                <c:pt idx="947">
                  <c:v>11.141205790587305</c:v>
                </c:pt>
                <c:pt idx="948">
                  <c:v>11.168305491934666</c:v>
                </c:pt>
                <c:pt idx="949">
                  <c:v>11.196061306361385</c:v>
                </c:pt>
                <c:pt idx="950">
                  <c:v>11.224489724753097</c:v>
                </c:pt>
                <c:pt idx="951">
                  <c:v>11.253607681658954</c:v>
                </c:pt>
                <c:pt idx="952">
                  <c:v>11.283432568625386</c:v>
                </c:pt>
                <c:pt idx="953">
                  <c:v>11.313982247996387</c:v>
                </c:pt>
                <c:pt idx="954">
                  <c:v>11.345275067199589</c:v>
                </c:pt>
                <c:pt idx="955">
                  <c:v>11.377329873538351</c:v>
                </c:pt>
                <c:pt idx="956">
                  <c:v>11.410166029511174</c:v>
                </c:pt>
                <c:pt idx="957">
                  <c:v>11.443803428680697</c:v>
                </c:pt>
                <c:pt idx="958">
                  <c:v>11.478262512115606</c:v>
                </c:pt>
                <c:pt idx="959">
                  <c:v>11.513564285430069</c:v>
                </c:pt>
                <c:pt idx="960">
                  <c:v>11.549730336446455</c:v>
                </c:pt>
                <c:pt idx="961">
                  <c:v>11.586782853508346</c:v>
                </c:pt>
                <c:pt idx="962">
                  <c:v>11.624744644472356</c:v>
                </c:pt>
                <c:pt idx="963">
                  <c:v>11.66363915640857</c:v>
                </c:pt>
                <c:pt idx="964">
                  <c:v>11.703490496041079</c:v>
                </c:pt>
                <c:pt idx="965">
                  <c:v>11.744323450961604</c:v>
                </c:pt>
                <c:pt idx="966">
                  <c:v>11.786163511651033</c:v>
                </c:pt>
                <c:pt idx="967">
                  <c:v>11.829036894345297</c:v>
                </c:pt>
                <c:pt idx="968">
                  <c:v>11.872970564784332</c:v>
                </c:pt>
                <c:pt idx="969">
                  <c:v>11.917992262884416</c:v>
                </c:pt>
                <c:pt idx="970">
                  <c:v>11.96413052837678</c:v>
                </c:pt>
                <c:pt idx="971">
                  <c:v>12.011414727457383</c:v>
                </c:pt>
                <c:pt idx="972">
                  <c:v>12.059875080495372</c:v>
                </c:pt>
                <c:pt idx="973">
                  <c:v>12.109542690850207</c:v>
                </c:pt>
                <c:pt idx="974">
                  <c:v>12.160449574850247</c:v>
                </c:pt>
                <c:pt idx="975">
                  <c:v>12.212628692988513</c:v>
                </c:pt>
                <c:pt idx="976">
                  <c:v>12.266113982394325</c:v>
                </c:pt>
                <c:pt idx="977">
                  <c:v>12.320940390643054</c:v>
                </c:pt>
                <c:pt idx="978">
                  <c:v>12.377143910969457</c:v>
                </c:pt>
                <c:pt idx="979">
                  <c:v>12.434761618953967</c:v>
                </c:pt>
                <c:pt idx="980">
                  <c:v>12.493831710755213</c:v>
                </c:pt>
                <c:pt idx="981">
                  <c:v>12.554393542966331</c:v>
                </c:pt>
                <c:pt idx="982">
                  <c:v>12.616487674177051</c:v>
                </c:pt>
                <c:pt idx="983">
                  <c:v>12.680155908328356</c:v>
                </c:pt>
                <c:pt idx="984">
                  <c:v>12.745441339951787</c:v>
                </c:pt>
                <c:pt idx="985">
                  <c:v>12.812388401390578</c:v>
                </c:pt>
                <c:pt idx="986">
                  <c:v>12.881042912106105</c:v>
                </c:pt>
                <c:pt idx="987">
                  <c:v>12.951452130178906</c:v>
                </c:pt>
                <c:pt idx="988">
                  <c:v>13.023664806120502</c:v>
                </c:pt>
                <c:pt idx="989">
                  <c:v>13.097731239119156</c:v>
                </c:pt>
                <c:pt idx="990">
                  <c:v>13.173703335850428</c:v>
                </c:pt>
                <c:pt idx="991">
                  <c:v>13.251634671991447</c:v>
                </c:pt>
                <c:pt idx="992">
                  <c:v>13.331580556586545</c:v>
                </c:pt>
                <c:pt idx="993">
                  <c:v>13.413598099421318</c:v>
                </c:pt>
                <c:pt idx="994">
                  <c:v>13.497746281571811</c:v>
                </c:pt>
                <c:pt idx="995">
                  <c:v>13.584086029306839</c:v>
                </c:pt>
                <c:pt idx="996">
                  <c:v>13.672680291532352</c:v>
                </c:pt>
                <c:pt idx="997">
                  <c:v>13.763594120979416</c:v>
                </c:pt>
                <c:pt idx="998">
                  <c:v>13.856894759350521</c:v>
                </c:pt>
                <c:pt idx="999">
                  <c:v>13.95265172665319</c:v>
                </c:pt>
                <c:pt idx="1000">
                  <c:v>14.050936914965092</c:v>
                </c:pt>
                <c:pt idx="1001">
                  <c:v>14.151824686891402</c:v>
                </c:pt>
                <c:pt idx="1002">
                  <c:v>14.255391978992831</c:v>
                </c:pt>
                <c:pt idx="1003">
                  <c:v>14.361718410481711</c:v>
                </c:pt>
                <c:pt idx="1004">
                  <c:v>14.470886397504318</c:v>
                </c:pt>
                <c:pt idx="1005">
                  <c:v>14.582981273349576</c:v>
                </c:pt>
                <c:pt idx="1006">
                  <c:v>14.698091414948248</c:v>
                </c:pt>
                <c:pt idx="1007">
                  <c:v>14.81630837605263</c:v>
                </c:pt>
                <c:pt idx="1008">
                  <c:v>14.937727027514573</c:v>
                </c:pt>
                <c:pt idx="1009">
                  <c:v>15.062445705109887</c:v>
                </c:pt>
                <c:pt idx="1010">
                  <c:v>15.190566365389785</c:v>
                </c:pt>
                <c:pt idx="1011">
                  <c:v>15.322194750075496</c:v>
                </c:pt>
                <c:pt idx="1012">
                  <c:v>15.457440559550079</c:v>
                </c:pt>
                <c:pt idx="1013">
                  <c:v>15.596417636043617</c:v>
                </c:pt>
                <c:pt idx="1014">
                  <c:v>15.739244157152429</c:v>
                </c:pt>
                <c:pt idx="1015">
                  <c:v>15.886042840382139</c:v>
                </c:pt>
                <c:pt idx="1016">
                  <c:v>16.036941159457477</c:v>
                </c:pt>
                <c:pt idx="1017">
                  <c:v>16.192071573199616</c:v>
                </c:pt>
                <c:pt idx="1018">
                  <c:v>16.351571767834631</c:v>
                </c:pt>
                <c:pt idx="1019">
                  <c:v>16.515584913665069</c:v>
                </c:pt>
                <c:pt idx="1020">
                  <c:v>16.684259937111761</c:v>
                </c:pt>
                <c:pt idx="1021">
                  <c:v>16.857751809213681</c:v>
                </c:pt>
                <c:pt idx="1022">
                  <c:v>17.036221851763635</c:v>
                </c:pt>
                <c:pt idx="1023">
                  <c:v>17.219838062353926</c:v>
                </c:pt>
                <c:pt idx="1024">
                  <c:v>17.408775459712984</c:v>
                </c:pt>
                <c:pt idx="1025">
                  <c:v>17.603216450830242</c:v>
                </c:pt>
                <c:pt idx="1026">
                  <c:v>17.803351221494239</c:v>
                </c:pt>
                <c:pt idx="1027">
                  <c:v>18.009378152008757</c:v>
                </c:pt>
                <c:pt idx="1028">
                  <c:v>18.221504260005624</c:v>
                </c:pt>
                <c:pt idx="1029">
                  <c:v>18.439945672441841</c:v>
                </c:pt>
                <c:pt idx="1030">
                  <c:v>18.664928129053855</c:v>
                </c:pt>
                <c:pt idx="1031">
                  <c:v>18.89668751974752</c:v>
                </c:pt>
                <c:pt idx="1032">
                  <c:v>19.135470458626816</c:v>
                </c:pt>
                <c:pt idx="1033">
                  <c:v>19.381534897613928</c:v>
                </c:pt>
                <c:pt idx="1034">
                  <c:v>19.635150782888115</c:v>
                </c:pt>
                <c:pt idx="1035">
                  <c:v>19.896600757675085</c:v>
                </c:pt>
                <c:pt idx="1036">
                  <c:v>20.166180915255172</c:v>
                </c:pt>
                <c:pt idx="1037">
                  <c:v>20.444201606432323</c:v>
                </c:pt>
                <c:pt idx="1038">
                  <c:v>20.730988306120182</c:v>
                </c:pt>
                <c:pt idx="1039">
                  <c:v>21.026882544161516</c:v>
                </c:pt>
                <c:pt idx="1040">
                  <c:v>21.332242906010922</c:v>
                </c:pt>
                <c:pt idx="1041">
                  <c:v>21.647446109480192</c:v>
                </c:pt>
                <c:pt idx="1042">
                  <c:v>21.972888164383189</c:v>
                </c:pt>
                <c:pt idx="1043">
                  <c:v>22.308985622628576</c:v>
                </c:pt>
                <c:pt idx="1044">
                  <c:v>22.656176927103758</c:v>
                </c:pt>
                <c:pt idx="1045">
                  <c:v>23.014923868585395</c:v>
                </c:pt>
                <c:pt idx="1046">
                  <c:v>23.385713160910999</c:v>
                </c:pt>
                <c:pt idx="1047">
                  <c:v>23.769058145770252</c:v>
                </c:pt>
                <c:pt idx="1048">
                  <c:v>24.165500639737022</c:v>
                </c:pt>
                <c:pt idx="1049">
                  <c:v>24.575612937589561</c:v>
                </c:pt>
                <c:pt idx="1050">
                  <c:v>24.999999987572018</c:v>
                </c:pt>
                <c:pt idx="1051">
                  <c:v>25.439301756069344</c:v>
                </c:pt>
                <c:pt idx="1052">
                  <c:v>25.894195801225788</c:v>
                </c:pt>
                <c:pt idx="1053">
                  <c:v>26.365400077373092</c:v>
                </c:pt>
                <c:pt idx="1054">
                  <c:v>26.853675994789018</c:v>
                </c:pt>
                <c:pt idx="1055">
                  <c:v>27.359831762329335</c:v>
                </c:pt>
                <c:pt idx="1056">
                  <c:v>27.884726043925845</c:v>
                </c:pt>
                <c:pt idx="1057">
                  <c:v>28.429271963882901</c:v>
                </c:pt>
                <c:pt idx="1058">
                  <c:v>28.99444150042325</c:v>
                </c:pt>
                <c:pt idx="1059">
                  <c:v>29.581270312113126</c:v>
                </c:pt>
                <c:pt idx="1060">
                  <c:v>30.190863047760015</c:v>
                </c:pt>
                <c:pt idx="1061">
                  <c:v>30.824399197247232</c:v>
                </c:pt>
                <c:pt idx="1062">
                  <c:v>31.483139548710582</c:v>
                </c:pt>
                <c:pt idx="1063">
                  <c:v>32.168433326658025</c:v>
                </c:pt>
                <c:pt idx="1064">
                  <c:v>32.881726096310608</c:v>
                </c:pt>
                <c:pt idx="1065">
                  <c:v>33.62456853187075</c:v>
                </c:pt>
                <c:pt idx="1066">
                  <c:v>34.398626160924593</c:v>
                </c:pt>
                <c:pt idx="1067">
                  <c:v>35.205690214158864</c:v>
                </c:pt>
                <c:pt idx="1068">
                  <c:v>36.047689729481739</c:v>
                </c:pt>
                <c:pt idx="1069">
                  <c:v>36.926705083074268</c:v>
                </c:pt>
                <c:pt idx="1070">
                  <c:v>37.844983147558629</c:v>
                </c:pt>
                <c:pt idx="1071">
                  <c:v>38.804954310222371</c:v>
                </c:pt>
                <c:pt idx="1072">
                  <c:v>39.809251623144469</c:v>
                </c:pt>
                <c:pt idx="1073">
                  <c:v>40.860732403441787</c:v>
                </c:pt>
                <c:pt idx="1074">
                  <c:v>41.96250265732278</c:v>
                </c:pt>
                <c:pt idx="1075">
                  <c:v>43.11794476821693</c:v>
                </c:pt>
                <c:pt idx="1076">
                  <c:v>44.33074896949126</c:v>
                </c:pt>
                <c:pt idx="1077">
                  <c:v>45.604949219330919</c:v>
                </c:pt>
                <c:pt idx="1078">
                  <c:v>46.944964213287435</c:v>
                </c:pt>
                <c:pt idx="1079">
                  <c:v>48.355644413871552</c:v>
                </c:pt>
                <c:pt idx="1080">
                  <c:v>49.842326152896582</c:v>
                </c:pt>
                <c:pt idx="1081">
                  <c:v>51.410894079407399</c:v>
                </c:pt>
                <c:pt idx="1082">
                  <c:v>53.067853494722904</c:v>
                </c:pt>
                <c:pt idx="1083">
                  <c:v>54.820414450355557</c:v>
                </c:pt>
                <c:pt idx="1084">
                  <c:v>56.67658990259855</c:v>
                </c:pt>
                <c:pt idx="1085">
                  <c:v>58.645310743422577</c:v>
                </c:pt>
                <c:pt idx="1086">
                  <c:v>60.736561192776087</c:v>
                </c:pt>
                <c:pt idx="1087">
                  <c:v>62.961538884904812</c:v>
                </c:pt>
                <c:pt idx="1088">
                  <c:v>65.332845067956086</c:v>
                </c:pt>
                <c:pt idx="1089">
                  <c:v>67.864711739316263</c:v>
                </c:pt>
                <c:pt idx="1090">
                  <c:v>70.573274364715971</c:v>
                </c:pt>
                <c:pt idx="1091">
                  <c:v>73.476901223306413</c:v>
                </c:pt>
                <c:pt idx="1092">
                  <c:v>76.596593587476633</c:v>
                </c:pt>
                <c:pt idx="1093">
                  <c:v>79.956475172297786</c:v>
                </c:pt>
                <c:pt idx="1094">
                  <c:v>83.58439498433296</c:v>
                </c:pt>
                <c:pt idx="1095">
                  <c:v>87.512675452990834</c:v>
                </c:pt>
                <c:pt idx="1096">
                  <c:v>91.779048401147676</c:v>
                </c:pt>
                <c:pt idx="1097">
                  <c:v>96.427836280682229</c:v>
                </c:pt>
                <c:pt idx="1098">
                  <c:v>101.51145707884797</c:v>
                </c:pt>
                <c:pt idx="1099">
                  <c:v>107.09236131754946</c:v>
                </c:pt>
                <c:pt idx="1100">
                  <c:v>113.24555316092383</c:v>
                </c:pt>
                <c:pt idx="1101">
                  <c:v>120.06191200198705</c:v>
                </c:pt>
                <c:pt idx="1102">
                  <c:v>127.65262761730941</c:v>
                </c:pt>
                <c:pt idx="1103">
                  <c:v>136.15521021282564</c:v>
                </c:pt>
                <c:pt idx="1104">
                  <c:v>145.74176883989131</c:v>
                </c:pt>
                <c:pt idx="1105">
                  <c:v>156.63062407348011</c:v>
                </c:pt>
                <c:pt idx="1106">
                  <c:v>169.10293443976892</c:v>
                </c:pt>
                <c:pt idx="1107">
                  <c:v>183.52705786508784</c:v>
                </c:pt>
                <c:pt idx="1108">
                  <c:v>200.3951993059907</c:v>
                </c:pt>
                <c:pt idx="1109">
                  <c:v>220.38023694041007</c:v>
                </c:pt>
                <c:pt idx="1110">
                  <c:v>244.42699891359601</c:v>
                </c:pt>
                <c:pt idx="1111">
                  <c:v>273.9050957159543</c:v>
                </c:pt>
                <c:pt idx="1112">
                  <c:v>310.87787187522071</c:v>
                </c:pt>
                <c:pt idx="1113">
                  <c:v>358.60533039898064</c:v>
                </c:pt>
                <c:pt idx="1114">
                  <c:v>422.55876595716455</c:v>
                </c:pt>
                <c:pt idx="1115">
                  <c:v>512.67856705753718</c:v>
                </c:pt>
                <c:pt idx="1116">
                  <c:v>649.10823365279987</c:v>
                </c:pt>
                <c:pt idx="1117">
                  <c:v>879.8041629362101</c:v>
                </c:pt>
                <c:pt idx="1118">
                  <c:v>1353.8432160275177</c:v>
                </c:pt>
                <c:pt idx="1119">
                  <c:v>2885.0816614896421</c:v>
                </c:pt>
                <c:pt idx="1120">
                  <c:v>-25318.82728982683</c:v>
                </c:pt>
                <c:pt idx="1121">
                  <c:v>-2382.5639105981718</c:v>
                </c:pt>
                <c:pt idx="1122">
                  <c:v>-1259.3136407702093</c:v>
                </c:pt>
                <c:pt idx="1123">
                  <c:v>-860.11463094124917</c:v>
                </c:pt>
                <c:pt idx="1124">
                  <c:v>-655.56057456404744</c:v>
                </c:pt>
                <c:pt idx="1125">
                  <c:v>-531.22172473506282</c:v>
                </c:pt>
                <c:pt idx="1126">
                  <c:v>-447.66735080146384</c:v>
                </c:pt>
                <c:pt idx="1127">
                  <c:v>-387.67183376154509</c:v>
                </c:pt>
                <c:pt idx="1128">
                  <c:v>-342.51288122030286</c:v>
                </c:pt>
                <c:pt idx="1129">
                  <c:v>-307.30090945893147</c:v>
                </c:pt>
                <c:pt idx="1130">
                  <c:v>-279.08222623760145</c:v>
                </c:pt>
                <c:pt idx="1131">
                  <c:v>-255.96724319765133</c:v>
                </c:pt>
                <c:pt idx="1132">
                  <c:v>-236.69087249788592</c:v>
                </c:pt>
                <c:pt idx="1133">
                  <c:v>-220.37422241136863</c:v>
                </c:pt>
                <c:pt idx="1134">
                  <c:v>-206.38767748383913</c:v>
                </c:pt>
                <c:pt idx="1135">
                  <c:v>-194.26837312251416</c:v>
                </c:pt>
                <c:pt idx="1136">
                  <c:v>-183.66841926824989</c:v>
                </c:pt>
                <c:pt idx="1137">
                  <c:v>-174.32128801458302</c:v>
                </c:pt>
                <c:pt idx="1138">
                  <c:v>-166.01934160678414</c:v>
                </c:pt>
                <c:pt idx="1139">
                  <c:v>-158.59841860019972</c:v>
                </c:pt>
                <c:pt idx="1140">
                  <c:v>-151.92702047924072</c:v>
                </c:pt>
                <c:pt idx="1141">
                  <c:v>-145.89857273476753</c:v>
                </c:pt>
                <c:pt idx="1142">
                  <c:v>-140.42578672167022</c:v>
                </c:pt>
                <c:pt idx="1143">
                  <c:v>-135.43648577923162</c:v>
                </c:pt>
                <c:pt idx="1144">
                  <c:v>-130.87047036265321</c:v>
                </c:pt>
                <c:pt idx="1145">
                  <c:v>-126.67713245629406</c:v>
                </c:pt>
                <c:pt idx="1146">
                  <c:v>-122.8136183349248</c:v>
                </c:pt>
                <c:pt idx="1147">
                  <c:v>-119.24339804896688</c:v>
                </c:pt>
                <c:pt idx="1148">
                  <c:v>-115.93514032537291</c:v>
                </c:pt>
                <c:pt idx="1149">
                  <c:v>-112.86181942404245</c:v>
                </c:pt>
                <c:pt idx="1150">
                  <c:v>-110.00000001199311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calcs!$G$2</c:f>
              <c:strCache>
                <c:ptCount val="1"/>
                <c:pt idx="0">
                  <c:v>Fb-predicted</c:v>
                </c:pt>
              </c:strCache>
            </c:strRef>
          </c:tx>
          <c:spPr>
            <a:ln w="12700">
              <a:pattFill prst="pct75">
                <a:fgClr>
                  <a:srgbClr val="FF420E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calcs!$G$3:$G$1153</c:f>
              <c:numCache>
                <c:formatCode>0.00</c:formatCode>
                <c:ptCount val="1151"/>
                <c:pt idx="0">
                  <c:v>-19.370681823083952</c:v>
                </c:pt>
                <c:pt idx="1">
                  <c:v>-19.098147523965757</c:v>
                </c:pt>
                <c:pt idx="2">
                  <c:v>-18.827089761622382</c:v>
                </c:pt>
                <c:pt idx="3">
                  <c:v>-18.557567799153237</c:v>
                </c:pt>
                <c:pt idx="4">
                  <c:v>-18.289639419565706</c:v>
                </c:pt>
                <c:pt idx="5">
                  <c:v>-18.023360883882869</c:v>
                </c:pt>
                <c:pt idx="6">
                  <c:v>-17.758786892209717</c:v>
                </c:pt>
                <c:pt idx="7">
                  <c:v>-17.495970547792268</c:v>
                </c:pt>
                <c:pt idx="8">
                  <c:v>-17.23496332409437</c:v>
                </c:pt>
                <c:pt idx="9">
                  <c:v>-16.975815034907964</c:v>
                </c:pt>
                <c:pt idx="10">
                  <c:v>-16.718573807503418</c:v>
                </c:pt>
                <c:pt idx="11">
                  <c:v>-16.463286058817886</c:v>
                </c:pt>
                <c:pt idx="12">
                  <c:v>-16.209996474670682</c:v>
                </c:pt>
                <c:pt idx="13">
                  <c:v>-15.958747991986749</c:v>
                </c:pt>
                <c:pt idx="14">
                  <c:v>-15.709581784000894</c:v>
                </c:pt>
                <c:pt idx="15">
                  <c:v>-15.462537248407921</c:v>
                </c:pt>
                <c:pt idx="16">
                  <c:v>-15.21765199841626</c:v>
                </c:pt>
                <c:pt idx="17">
                  <c:v>-14.97496185665581</c:v>
                </c:pt>
                <c:pt idx="18">
                  <c:v>-14.73450085188405</c:v>
                </c:pt>
                <c:pt idx="19">
                  <c:v>-14.496301218428028</c:v>
                </c:pt>
                <c:pt idx="20">
                  <c:v>-14.260393398294424</c:v>
                </c:pt>
                <c:pt idx="21">
                  <c:v>-14.026806045874149</c:v>
                </c:pt>
                <c:pt idx="22">
                  <c:v>-13.795566035163143</c:v>
                </c:pt>
                <c:pt idx="23">
                  <c:v>-13.566698469416513</c:v>
                </c:pt>
                <c:pt idx="24">
                  <c:v>-13.340226693149177</c:v>
                </c:pt>
                <c:pt idx="25">
                  <c:v>-13.116172306392352</c:v>
                </c:pt>
                <c:pt idx="26">
                  <c:v>-12.894555181112294</c:v>
                </c:pt>
                <c:pt idx="27">
                  <c:v>-12.675393479694886</c:v>
                </c:pt>
                <c:pt idx="28">
                  <c:v>-12.458703675397279</c:v>
                </c:pt>
                <c:pt idx="29">
                  <c:v>-12.244500574666105</c:v>
                </c:pt>
                <c:pt idx="30">
                  <c:v>-12.032797341220174</c:v>
                </c:pt>
                <c:pt idx="31">
                  <c:v>-11.823605521794615</c:v>
                </c:pt>
                <c:pt idx="32">
                  <c:v>-11.616935073442733</c:v>
                </c:pt>
                <c:pt idx="33">
                  <c:v>-11.412794392291504</c:v>
                </c:pt>
                <c:pt idx="34">
                  <c:v>-11.211190343646923</c:v>
                </c:pt>
                <c:pt idx="35">
                  <c:v>-11.012128293345503</c:v>
                </c:pt>
                <c:pt idx="36">
                  <c:v>-10.815612140249316</c:v>
                </c:pt>
                <c:pt idx="37">
                  <c:v>-10.621644349782752</c:v>
                </c:pt>
                <c:pt idx="38">
                  <c:v>-10.430225988410708</c:v>
                </c:pt>
                <c:pt idx="39">
                  <c:v>-10.241356758959373</c:v>
                </c:pt>
                <c:pt idx="40">
                  <c:v>-10.055035036682661</c:v>
                </c:pt>
                <c:pt idx="41">
                  <c:v>-9.871257905979606</c:v>
                </c:pt>
                <c:pt idx="42">
                  <c:v>-9.6900211976700437</c:v>
                </c:pt>
                <c:pt idx="43">
                  <c:v>-9.5113195267385482</c:v>
                </c:pt>
                <c:pt idx="44">
                  <c:v>-9.3351463304592421</c:v>
                </c:pt>
                <c:pt idx="45">
                  <c:v>-9.1614939068168777</c:v>
                </c:pt>
                <c:pt idx="46">
                  <c:v>-8.9903534531424452</c:v>
                </c:pt>
                <c:pt idx="47">
                  <c:v>-8.8217151048847597</c:v>
                </c:pt>
                <c:pt idx="48">
                  <c:v>-8.655567974442393</c:v>
                </c:pt>
                <c:pt idx="49">
                  <c:v>-8.4919001899837827</c:v>
                </c:pt>
                <c:pt idx="50">
                  <c:v>-8.3306989341864561</c:v>
                </c:pt>
                <c:pt idx="51">
                  <c:v>-8.1719504828295957</c:v>
                </c:pt>
                <c:pt idx="52">
                  <c:v>-8.0156402431777369</c:v>
                </c:pt>
                <c:pt idx="53">
                  <c:v>-7.8617527920964161</c:v>
                </c:pt>
                <c:pt idx="54">
                  <c:v>-7.7102719138443669</c:v>
                </c:pt>
                <c:pt idx="55">
                  <c:v>-7.5611806374897617</c:v>
                </c:pt>
                <c:pt idx="56">
                  <c:v>-7.4144612739017486</c:v>
                </c:pt>
                <c:pt idx="57">
                  <c:v>-7.27009545227149</c:v>
                </c:pt>
                <c:pt idx="58">
                  <c:v>-7.1280641561204536</c:v>
                </c:pt>
                <c:pt idx="59">
                  <c:v>-6.9883477587566274</c:v>
                </c:pt>
                <c:pt idx="60">
                  <c:v>-6.8509260581427132</c:v>
                </c:pt>
                <c:pt idx="61">
                  <c:v>-6.7157783111433238</c:v>
                </c:pt>
                <c:pt idx="62">
                  <c:v>-6.5828832671210913</c:v>
                </c:pt>
                <c:pt idx="63">
                  <c:v>-6.4522192008548265</c:v>
                </c:pt>
                <c:pt idx="64">
                  <c:v>-6.3237639447552647</c:v>
                </c:pt>
                <c:pt idx="65">
                  <c:v>-6.1974949203571192</c:v>
                </c:pt>
                <c:pt idx="66">
                  <c:v>-6.0733891690684363</c:v>
                </c:pt>
                <c:pt idx="67">
                  <c:v>-5.9514233821610034</c:v>
                </c:pt>
                <c:pt idx="68">
                  <c:v>-5.8315739299880045</c:v>
                </c:pt>
                <c:pt idx="69">
                  <c:v>-5.7138168904172693</c:v>
                </c:pt>
                <c:pt idx="70">
                  <c:v>-5.5981280764710073</c:v>
                </c:pt>
                <c:pt idx="71">
                  <c:v>-5.4844830631646966</c:v>
                </c:pt>
                <c:pt idx="72">
                  <c:v>-5.37285721354018</c:v>
                </c:pt>
                <c:pt idx="73">
                  <c:v>-5.2632257038896357</c:v>
                </c:pt>
                <c:pt idx="74">
                  <c:v>-5.1555635481691491</c:v>
                </c:pt>
                <c:pt idx="75">
                  <c:v>-5.0498456216021541</c:v>
                </c:pt>
                <c:pt idx="76">
                  <c:v>-4.9460466834747185</c:v>
                </c:pt>
                <c:pt idx="77">
                  <c:v>-4.844141399126169</c:v>
                </c:pt>
                <c:pt idx="78">
                  <c:v>-4.744104361139855</c:v>
                </c:pt>
                <c:pt idx="79">
                  <c:v>-4.645910109740357</c:v>
                </c:pt>
                <c:pt idx="80">
                  <c:v>-4.5495331524044103</c:v>
                </c:pt>
                <c:pt idx="81">
                  <c:v>-4.4549479826942306</c:v>
                </c:pt>
                <c:pt idx="82">
                  <c:v>-4.3621290983226961</c:v>
                </c:pt>
                <c:pt idx="83">
                  <c:v>-4.2710510184610326</c:v>
                </c:pt>
                <c:pt idx="84">
                  <c:v>-4.1816883003002969</c:v>
                </c:pt>
                <c:pt idx="85">
                  <c:v>-4.0940155548789274</c:v>
                </c:pt>
                <c:pt idx="86">
                  <c:v>-4.0080074621892345</c:v>
                </c:pt>
                <c:pt idx="87">
                  <c:v>-3.9236387855763568</c:v>
                </c:pt>
                <c:pt idx="88">
                  <c:v>-3.8408843854438013</c:v>
                </c:pt>
                <c:pt idx="89">
                  <c:v>-3.7597192322801294</c:v>
                </c:pt>
                <c:pt idx="90">
                  <c:v>-3.6801184190218867</c:v>
                </c:pt>
                <c:pt idx="91">
                  <c:v>-3.6020571727680624</c:v>
                </c:pt>
                <c:pt idx="92">
                  <c:v>-3.5255108658619063</c:v>
                </c:pt>
                <c:pt idx="93">
                  <c:v>-3.4504550263559572</c:v>
                </c:pt>
                <c:pt idx="94">
                  <c:v>-3.3768653478765058</c:v>
                </c:pt>
                <c:pt idx="95">
                  <c:v>-3.3047176989038141</c:v>
                </c:pt>
                <c:pt idx="96">
                  <c:v>-3.2339881314844532</c:v>
                </c:pt>
                <c:pt idx="97">
                  <c:v>-3.164652889392336</c:v>
                </c:pt>
                <c:pt idx="98">
                  <c:v>-3.0966884157548482</c:v>
                </c:pt>
                <c:pt idx="99">
                  <c:v>-3.0300713601606839</c:v>
                </c:pt>
                <c:pt idx="100">
                  <c:v>-2.9647785852657189</c:v>
                </c:pt>
                <c:pt idx="101">
                  <c:v>-2.9007871729133821</c:v>
                </c:pt>
                <c:pt idx="102">
                  <c:v>-2.8380744297856921</c:v>
                </c:pt>
                <c:pt idx="103">
                  <c:v>-2.7766178926011054</c:v>
                </c:pt>
                <c:pt idx="104">
                  <c:v>-2.7163953328751389</c:v>
                </c:pt>
                <c:pt idx="105">
                  <c:v>-2.6573847612594355</c:v>
                </c:pt>
                <c:pt idx="106">
                  <c:v>-2.5995644314749295</c:v>
                </c:pt>
                <c:pt idx="107">
                  <c:v>-2.5429128438543023</c:v>
                </c:pt>
                <c:pt idx="108">
                  <c:v>-2.4874087485089063</c:v>
                </c:pt>
                <c:pt idx="109">
                  <c:v>-2.4330311481348592</c:v>
                </c:pt>
                <c:pt idx="110">
                  <c:v>-2.3797593004729265</c:v>
                </c:pt>
                <c:pt idx="111">
                  <c:v>-2.3275727204363594</c:v>
                </c:pt>
                <c:pt idx="112">
                  <c:v>-2.2764511819206761</c:v>
                </c:pt>
                <c:pt idx="113">
                  <c:v>-2.226374719309018</c:v>
                </c:pt>
                <c:pt idx="114">
                  <c:v>-2.1773236286863789</c:v>
                </c:pt>
                <c:pt idx="115">
                  <c:v>-2.1292784687757509</c:v>
                </c:pt>
                <c:pt idx="116">
                  <c:v>-2.0822200616088176</c:v>
                </c:pt>
                <c:pt idx="117">
                  <c:v>-2.0361294929435951</c:v>
                </c:pt>
                <c:pt idx="118">
                  <c:v>-1.9909881124409858</c:v>
                </c:pt>
                <c:pt idx="119">
                  <c:v>-1.9467775336119819</c:v>
                </c:pt>
                <c:pt idx="120">
                  <c:v>-1.9034796335468211</c:v>
                </c:pt>
                <c:pt idx="121">
                  <c:v>-1.8610765524371347</c:v>
                </c:pt>
                <c:pt idx="122">
                  <c:v>-1.8195506929017797</c:v>
                </c:pt>
                <c:pt idx="123">
                  <c:v>-1.7788847191266641</c:v>
                </c:pt>
                <c:pt idx="124">
                  <c:v>-1.7390615558286355</c:v>
                </c:pt>
                <c:pt idx="125">
                  <c:v>-1.7000643870530736</c:v>
                </c:pt>
                <c:pt idx="126">
                  <c:v>-1.6618766548146007</c:v>
                </c:pt>
                <c:pt idx="127">
                  <c:v>-1.6244820575899186</c:v>
                </c:pt>
                <c:pt idx="128">
                  <c:v>-1.5878645486715199</c:v>
                </c:pt>
                <c:pt idx="129">
                  <c:v>-1.5520083343907007</c:v>
                </c:pt>
                <c:pt idx="130">
                  <c:v>-1.5168978722179565</c:v>
                </c:pt>
                <c:pt idx="131">
                  <c:v>-1.4825178687486107</c:v>
                </c:pt>
                <c:pt idx="132">
                  <c:v>-1.4488532775811462</c:v>
                </c:pt>
                <c:pt idx="133">
                  <c:v>-1.4158892970955135</c:v>
                </c:pt>
                <c:pt idx="134">
                  <c:v>-1.3836113681382955</c:v>
                </c:pt>
                <c:pt idx="135">
                  <c:v>-1.3520051716214523</c:v>
                </c:pt>
                <c:pt idx="136">
                  <c:v>-1.3210566260409884</c:v>
                </c:pt>
                <c:pt idx="137">
                  <c:v>-1.2907518849216819</c:v>
                </c:pt>
                <c:pt idx="138">
                  <c:v>-1.2610773341937613</c:v>
                </c:pt>
                <c:pt idx="139">
                  <c:v>-1.2320195895070984</c:v>
                </c:pt>
                <c:pt idx="140">
                  <c:v>-1.2035654934883391</c:v>
                </c:pt>
                <c:pt idx="141">
                  <c:v>-1.1757021129460494</c:v>
                </c:pt>
                <c:pt idx="142">
                  <c:v>-1.1484167360288184</c:v>
                </c:pt>
                <c:pt idx="143">
                  <c:v>-1.1216968693409501</c:v>
                </c:pt>
                <c:pt idx="144">
                  <c:v>-1.0955302350202332</c:v>
                </c:pt>
                <c:pt idx="145">
                  <c:v>-1.0699047677819977</c:v>
                </c:pt>
                <c:pt idx="146">
                  <c:v>-1.0448086119335138</c:v>
                </c:pt>
                <c:pt idx="147">
                  <c:v>-1.0202301183625659</c:v>
                </c:pt>
                <c:pt idx="148">
                  <c:v>-0.99615784150383146</c:v>
                </c:pt>
                <c:pt idx="149">
                  <c:v>-0.97258053628654784</c:v>
                </c:pt>
                <c:pt idx="150">
                  <c:v>-0.94948715506671044</c:v>
                </c:pt>
                <c:pt idx="151">
                  <c:v>-0.92686684454694523</c:v>
                </c:pt>
                <c:pt idx="152">
                  <c:v>-0.90470894268695301</c:v>
                </c:pt>
                <c:pt idx="153">
                  <c:v>-0.88300297560733099</c:v>
                </c:pt>
                <c:pt idx="154">
                  <c:v>-0.86173865448937148</c:v>
                </c:pt>
                <c:pt idx="155">
                  <c:v>-0.84090587247331228</c:v>
                </c:pt>
                <c:pt idx="156">
                  <c:v>-0.82049470155737148</c:v>
                </c:pt>
                <c:pt idx="157">
                  <c:v>-0.80049538949973098</c:v>
                </c:pt>
                <c:pt idx="158">
                  <c:v>-0.78089835672555097</c:v>
                </c:pt>
                <c:pt idx="159">
                  <c:v>-0.76169419324090726</c:v>
                </c:pt>
                <c:pt idx="160">
                  <c:v>-0.74287365555547924</c:v>
                </c:pt>
                <c:pt idx="161">
                  <c:v>-0.72442766361565314</c:v>
                </c:pt>
                <c:pt idx="162">
                  <c:v>-0.70634729774962102</c:v>
                </c:pt>
                <c:pt idx="163">
                  <c:v>-0.68862379562593035</c:v>
                </c:pt>
                <c:pt idx="164">
                  <c:v>-0.67124854922684118</c:v>
                </c:pt>
                <c:pt idx="165">
                  <c:v>-0.65421310183775749</c:v>
                </c:pt>
                <c:pt idx="166">
                  <c:v>-0.63750914505387934</c:v>
                </c:pt>
                <c:pt idx="167">
                  <c:v>-0.62112851580516693</c:v>
                </c:pt>
                <c:pt idx="168">
                  <c:v>-0.60506319340058123</c:v>
                </c:pt>
                <c:pt idx="169">
                  <c:v>-0.58930529659252406</c:v>
                </c:pt>
                <c:pt idx="170">
                  <c:v>-0.57384708066227952</c:v>
                </c:pt>
                <c:pt idx="171">
                  <c:v>-0.55868093452722767</c:v>
                </c:pt>
                <c:pt idx="172">
                  <c:v>-0.54379937787048482</c:v>
                </c:pt>
                <c:pt idx="173">
                  <c:v>-0.5291950582935917</c:v>
                </c:pt>
                <c:pt idx="174">
                  <c:v>-0.51486074849279651</c:v>
                </c:pt>
                <c:pt idx="175">
                  <c:v>-0.5007893434593963</c:v>
                </c:pt>
                <c:pt idx="176">
                  <c:v>-0.48697385770458634</c:v>
                </c:pt>
                <c:pt idx="177">
                  <c:v>-0.47340742250916018</c:v>
                </c:pt>
                <c:pt idx="178">
                  <c:v>-0.46008328319839731</c:v>
                </c:pt>
                <c:pt idx="179">
                  <c:v>-0.44699479644239049</c:v>
                </c:pt>
                <c:pt idx="180">
                  <c:v>-0.43413542758204288</c:v>
                </c:pt>
                <c:pt idx="181">
                  <c:v>-0.4214987479809052</c:v>
                </c:pt>
                <c:pt idx="182">
                  <c:v>-0.40907843240298647</c:v>
                </c:pt>
                <c:pt idx="183">
                  <c:v>-0.3968682564166422</c:v>
                </c:pt>
                <c:pt idx="184">
                  <c:v>-0.38486209382458614</c:v>
                </c:pt>
                <c:pt idx="185">
                  <c:v>-0.37305391412006433</c:v>
                </c:pt>
                <c:pt idx="186">
                  <c:v>-0.36143777996917109</c:v>
                </c:pt>
                <c:pt idx="187">
                  <c:v>-0.35000784471928198</c:v>
                </c:pt>
                <c:pt idx="188">
                  <c:v>-0.33875834993352877</c:v>
                </c:pt>
                <c:pt idx="189">
                  <c:v>-0.32768362295123038</c:v>
                </c:pt>
                <c:pt idx="190">
                  <c:v>-0.31677807447417011</c:v>
                </c:pt>
                <c:pt idx="191">
                  <c:v>-0.30603619617857153</c:v>
                </c:pt>
                <c:pt idx="192">
                  <c:v>-0.29545255835263029</c:v>
                </c:pt>
                <c:pt idx="193">
                  <c:v>-0.28502180755941575</c:v>
                </c:pt>
                <c:pt idx="194">
                  <c:v>-0.27473866432496219</c:v>
                </c:pt>
                <c:pt idx="195">
                  <c:v>-0.26459792085133255</c:v>
                </c:pt>
                <c:pt idx="196">
                  <c:v>-0.25459443875444865</c:v>
                </c:pt>
                <c:pt idx="197">
                  <c:v>-0.24472314682644636</c:v>
                </c:pt>
                <c:pt idx="198">
                  <c:v>-0.23497903882231935</c:v>
                </c:pt>
                <c:pt idx="199">
                  <c:v>-0.22535717127060681</c:v>
                </c:pt>
                <c:pt idx="200">
                  <c:v>-0.21585266130786052</c:v>
                </c:pt>
                <c:pt idx="201">
                  <c:v>-0.20646068453663166</c:v>
                </c:pt>
                <c:pt idx="202">
                  <c:v>-0.19717647290671947</c:v>
                </c:pt>
                <c:pt idx="203">
                  <c:v>-0.18799531261939761</c:v>
                </c:pt>
                <c:pt idx="204">
                  <c:v>-0.17891254205435903</c:v>
                </c:pt>
                <c:pt idx="205">
                  <c:v>-0.16992354971910006</c:v>
                </c:pt>
                <c:pt idx="206">
                  <c:v>-0.1610237722204815</c:v>
                </c:pt>
                <c:pt idx="207">
                  <c:v>-0.15220869225818884</c:v>
                </c:pt>
                <c:pt idx="208">
                  <c:v>-0.14347383663983132</c:v>
                </c:pt>
                <c:pt idx="209">
                  <c:v>-0.13481477431742098</c:v>
                </c:pt>
                <c:pt idx="210">
                  <c:v>-0.12622711444496942</c:v>
                </c:pt>
                <c:pt idx="211">
                  <c:v>-0.11770650445696738</c:v>
                </c:pt>
                <c:pt idx="212">
                  <c:v>-0.10924862816749178</c:v>
                </c:pt>
                <c:pt idx="213">
                  <c:v>-0.10084920388972046</c:v>
                </c:pt>
                <c:pt idx="214">
                  <c:v>-9.2503982575632457E-2</c:v>
                </c:pt>
                <c:pt idx="215">
                  <c:v>-8.4208745975679733E-2</c:v>
                </c:pt>
                <c:pt idx="216">
                  <c:v>-7.5959304818245463E-2</c:v>
                </c:pt>
                <c:pt idx="217">
                  <c:v>-6.7751497008695025E-2</c:v>
                </c:pt>
                <c:pt idx="218">
                  <c:v>-5.9581185847860374E-2</c:v>
                </c:pt>
                <c:pt idx="219">
                  <c:v>-5.1444258269801556E-2</c:v>
                </c:pt>
                <c:pt idx="220">
                  <c:v>-4.3336623098721425E-2</c:v>
                </c:pt>
                <c:pt idx="221">
                  <c:v>-3.5254209324904896E-2</c:v>
                </c:pt>
                <c:pt idx="222">
                  <c:v>-2.7192964399597029E-2</c:v>
                </c:pt>
                <c:pt idx="223">
                  <c:v>-1.9148852548742726E-2</c:v>
                </c:pt>
                <c:pt idx="224">
                  <c:v>-1.1117853105530298E-2</c:v>
                </c:pt>
                <c:pt idx="225">
                  <c:v>-3.0959588617193389E-3</c:v>
                </c:pt>
                <c:pt idx="226">
                  <c:v>4.9208255622651765E-3</c:v>
                </c:pt>
                <c:pt idx="227">
                  <c:v>1.2936485328443926E-2</c:v>
                </c:pt>
                <c:pt idx="228">
                  <c:v>2.0954996973560014E-2</c:v>
                </c:pt>
                <c:pt idx="229">
                  <c:v>2.8980329982436819E-2</c:v>
                </c:pt>
                <c:pt idx="230">
                  <c:v>3.7016448342328159E-2</c:v>
                </c:pt>
                <c:pt idx="231">
                  <c:v>4.5067312078115346E-2</c:v>
                </c:pt>
                <c:pt idx="232">
                  <c:v>5.3136878768192591E-2</c:v>
                </c:pt>
                <c:pt idx="233">
                  <c:v>6.1229105040842433E-2</c:v>
                </c:pt>
                <c:pt idx="234">
                  <c:v>6.9347948050863709E-2</c:v>
                </c:pt>
                <c:pt idx="235">
                  <c:v>7.7497366936194287E-2</c:v>
                </c:pt>
                <c:pt idx="236">
                  <c:v>8.5681324254217803E-2</c:v>
                </c:pt>
                <c:pt idx="237">
                  <c:v>9.3903787397417157E-2</c:v>
                </c:pt>
                <c:pt idx="238">
                  <c:v>0.10216872998798616</c:v>
                </c:pt>
                <c:pt idx="239">
                  <c:v>0.11048013325098879</c:v>
                </c:pt>
                <c:pt idx="240">
                  <c:v>0.11884198736559423</c:v>
                </c:pt>
                <c:pt idx="241">
                  <c:v>0.1272582927938827</c:v>
                </c:pt>
                <c:pt idx="242">
                  <c:v>0.13573306158667417</c:v>
                </c:pt>
                <c:pt idx="243">
                  <c:v>0.14427031866577419</c:v>
                </c:pt>
                <c:pt idx="244">
                  <c:v>0.15287410308200172</c:v>
                </c:pt>
                <c:pt idx="245">
                  <c:v>0.16154846924829816</c:v>
                </c:pt>
                <c:pt idx="246">
                  <c:v>0.1702974881471791</c:v>
                </c:pt>
                <c:pt idx="247">
                  <c:v>0.17912524851172398</c:v>
                </c:pt>
                <c:pt idx="248">
                  <c:v>0.18803585797926889</c:v>
                </c:pt>
                <c:pt idx="249">
                  <c:v>0.19703344421688898</c:v>
                </c:pt>
                <c:pt idx="250">
                  <c:v>0.20612215601771769</c:v>
                </c:pt>
                <c:pt idx="251">
                  <c:v>0.21530616436708969</c:v>
                </c:pt>
                <c:pt idx="252">
                  <c:v>0.22458966347742226</c:v>
                </c:pt>
                <c:pt idx="253">
                  <c:v>0.23397687179072843</c:v>
                </c:pt>
                <c:pt idx="254">
                  <c:v>0.24347203294753689</c:v>
                </c:pt>
                <c:pt idx="255">
                  <c:v>0.25307941672098966</c:v>
                </c:pt>
                <c:pt idx="256">
                  <c:v>0.26280331991478756</c:v>
                </c:pt>
                <c:pt idx="257">
                  <c:v>0.27264806722360235</c:v>
                </c:pt>
                <c:pt idx="258">
                  <c:v>0.28261801205451609</c:v>
                </c:pt>
                <c:pt idx="259">
                  <c:v>0.29271753730796057</c:v>
                </c:pt>
                <c:pt idx="260">
                  <c:v>0.3029510561165939</c:v>
                </c:pt>
                <c:pt idx="261">
                  <c:v>0.31332301254045308</c:v>
                </c:pt>
                <c:pt idx="262">
                  <c:v>0.32383788221667609</c:v>
                </c:pt>
                <c:pt idx="263">
                  <c:v>0.33450017296199658</c:v>
                </c:pt>
                <c:pt idx="264">
                  <c:v>0.34531442532616935</c:v>
                </c:pt>
                <c:pt idx="265">
                  <c:v>0.35628521309439254</c:v>
                </c:pt>
                <c:pt idx="266">
                  <c:v>0.36741714373673295</c:v>
                </c:pt>
                <c:pt idx="267">
                  <c:v>0.37871485880249267</c:v>
                </c:pt>
                <c:pt idx="268">
                  <c:v>0.39018303425737161</c:v>
                </c:pt>
                <c:pt idx="269">
                  <c:v>0.4018263807612289</c:v>
                </c:pt>
                <c:pt idx="270">
                  <c:v>0.41364964388416159</c:v>
                </c:pt>
                <c:pt idx="271">
                  <c:v>0.42565760425855986</c:v>
                </c:pt>
                <c:pt idx="272">
                  <c:v>0.43785507766471149</c:v>
                </c:pt>
                <c:pt idx="273">
                  <c:v>0.45024691504749331</c:v>
                </c:pt>
                <c:pt idx="274">
                  <c:v>0.46283800246158585</c:v>
                </c:pt>
                <c:pt idx="275">
                  <c:v>0.47563326094260544</c:v>
                </c:pt>
                <c:pt idx="276">
                  <c:v>0.48863764630148221</c:v>
                </c:pt>
                <c:pt idx="277">
                  <c:v>0.50185614883933283</c:v>
                </c:pt>
                <c:pt idx="278">
                  <c:v>0.51529379298005262</c:v>
                </c:pt>
                <c:pt idx="279">
                  <c:v>0.52895563681776347</c:v>
                </c:pt>
                <c:pt idx="280">
                  <c:v>0.54284677157622163</c:v>
                </c:pt>
                <c:pt idx="281">
                  <c:v>0.55697232097722105</c:v>
                </c:pt>
                <c:pt idx="282">
                  <c:v>0.57133744051501445</c:v>
                </c:pt>
                <c:pt idx="283">
                  <c:v>0.58594731663369504</c:v>
                </c:pt>
                <c:pt idx="284">
                  <c:v>0.60080716580447191</c:v>
                </c:pt>
                <c:pt idx="285">
                  <c:v>0.61592223349973418</c:v>
                </c:pt>
                <c:pt idx="286">
                  <c:v>0.63129779306076017</c:v>
                </c:pt>
                <c:pt idx="287">
                  <c:v>0.64693914445593081</c:v>
                </c:pt>
                <c:pt idx="288">
                  <c:v>0.66285161292627715</c:v>
                </c:pt>
                <c:pt idx="289">
                  <c:v>0.67904054751518717</c:v>
                </c:pt>
                <c:pt idx="290">
                  <c:v>0.69551131947909539</c:v>
                </c:pt>
                <c:pt idx="291">
                  <c:v>0.71226932057600745</c:v>
                </c:pt>
                <c:pt idx="292">
                  <c:v>0.72931996122870169</c:v>
                </c:pt>
                <c:pt idx="293">
                  <c:v>0.74666866855949499</c:v>
                </c:pt>
                <c:pt idx="294">
                  <c:v>0.76432088429350009</c:v>
                </c:pt>
                <c:pt idx="295">
                  <c:v>0.78228206252731969</c:v>
                </c:pt>
                <c:pt idx="296">
                  <c:v>0.80055766736023415</c:v>
                </c:pt>
                <c:pt idx="297">
                  <c:v>0.81915317038495294</c:v>
                </c:pt>
                <c:pt idx="298">
                  <c:v>0.83807404803512509</c:v>
                </c:pt>
                <c:pt idx="299">
                  <c:v>0.85732577878686933</c:v>
                </c:pt>
                <c:pt idx="300">
                  <c:v>0.87691384021171925</c:v>
                </c:pt>
                <c:pt idx="301">
                  <c:v>0.89684370587848683</c:v>
                </c:pt>
                <c:pt idx="302">
                  <c:v>0.91712084210168399</c:v>
                </c:pt>
                <c:pt idx="303">
                  <c:v>0.9377507045343163</c:v>
                </c:pt>
                <c:pt idx="304">
                  <c:v>0.95873873460299175</c:v>
                </c:pt>
                <c:pt idx="305">
                  <c:v>0.98009035578353276</c:v>
                </c:pt>
                <c:pt idx="306">
                  <c:v>1.0018109697154283</c:v>
                </c:pt>
                <c:pt idx="307">
                  <c:v>1.0239059521537222</c:v>
                </c:pt>
                <c:pt idx="308">
                  <c:v>1.0463806487571397</c:v>
                </c:pt>
                <c:pt idx="309">
                  <c:v>1.0692403707115685</c:v>
                </c:pt>
                <c:pt idx="310">
                  <c:v>1.0924903901882204</c:v>
                </c:pt>
                <c:pt idx="311">
                  <c:v>1.1161359356361529</c:v>
                </c:pt>
                <c:pt idx="312">
                  <c:v>1.1401821869091315</c:v>
                </c:pt>
                <c:pt idx="313">
                  <c:v>1.1646342702271228</c:v>
                </c:pt>
                <c:pt idx="314">
                  <c:v>1.1894972529731347</c:v>
                </c:pt>
                <c:pt idx="315">
                  <c:v>1.2147761383264326</c:v>
                </c:pt>
                <c:pt idx="316">
                  <c:v>1.2404758597336041</c:v>
                </c:pt>
                <c:pt idx="317">
                  <c:v>1.2666012752193574</c:v>
                </c:pt>
                <c:pt idx="318">
                  <c:v>1.2931571615393613</c:v>
                </c:pt>
                <c:pt idx="319">
                  <c:v>1.3201482081779519</c:v>
                </c:pt>
                <c:pt idx="320">
                  <c:v>1.3475790111939498</c:v>
                </c:pt>
                <c:pt idx="321">
                  <c:v>1.3754540669184068</c:v>
                </c:pt>
                <c:pt idx="322">
                  <c:v>1.4037777655085364</c:v>
                </c:pt>
                <c:pt idx="323">
                  <c:v>1.4325543843627453</c:v>
                </c:pt>
                <c:pt idx="324">
                  <c:v>1.4617880814021358</c:v>
                </c:pt>
                <c:pt idx="325">
                  <c:v>1.4914828882244833</c:v>
                </c:pt>
                <c:pt idx="326">
                  <c:v>1.5216427031373068</c:v>
                </c:pt>
                <c:pt idx="327">
                  <c:v>1.5522712840771806</c:v>
                </c:pt>
                <c:pt idx="328">
                  <c:v>1.5833722414231848</c:v>
                </c:pt>
                <c:pt idx="329">
                  <c:v>1.6149490307129069</c:v>
                </c:pt>
                <c:pt idx="330">
                  <c:v>1.6470049452701456</c:v>
                </c:pt>
                <c:pt idx="331">
                  <c:v>1.67954310875406</c:v>
                </c:pt>
                <c:pt idx="332">
                  <c:v>1.7125664676402335</c:v>
                </c:pt>
                <c:pt idx="333">
                  <c:v>1.7460777836447399</c:v>
                </c:pt>
                <c:pt idx="334">
                  <c:v>1.7800796261029976</c:v>
                </c:pt>
                <c:pt idx="335">
                  <c:v>1.8145743643158705</c:v>
                </c:pt>
                <c:pt idx="336">
                  <c:v>1.8495641598761055</c:v>
                </c:pt>
                <c:pt idx="337">
                  <c:v>1.8850509589889388</c:v>
                </c:pt>
                <c:pt idx="338">
                  <c:v>1.9210364848012675</c:v>
                </c:pt>
                <c:pt idx="339">
                  <c:v>1.9575222297544941</c:v>
                </c:pt>
                <c:pt idx="340">
                  <c:v>1.9945094479767222</c:v>
                </c:pt>
                <c:pt idx="341">
                  <c:v>2.0319991477306649</c:v>
                </c:pt>
                <c:pt idx="342">
                  <c:v>2.0699920839341348</c:v>
                </c:pt>
                <c:pt idx="343">
                  <c:v>2.1084887507705994</c:v>
                </c:pt>
                <c:pt idx="344">
                  <c:v>2.1474893744078134</c:v>
                </c:pt>
                <c:pt idx="345">
                  <c:v>2.1869939058429813</c:v>
                </c:pt>
                <c:pt idx="346">
                  <c:v>2.2270020138934763</c:v>
                </c:pt>
                <c:pt idx="347">
                  <c:v>2.2675130783524371</c:v>
                </c:pt>
                <c:pt idx="348">
                  <c:v>2.3085261833290498</c:v>
                </c:pt>
                <c:pt idx="349">
                  <c:v>2.3500401107935329</c:v>
                </c:pt>
                <c:pt idx="350">
                  <c:v>2.3920533343472501</c:v>
                </c:pt>
                <c:pt idx="351">
                  <c:v>2.4345640132384707</c:v>
                </c:pt>
                <c:pt idx="352">
                  <c:v>2.4775699866445238</c:v>
                </c:pt>
                <c:pt idx="353">
                  <c:v>2.5210687682411677</c:v>
                </c:pt>
                <c:pt idx="354">
                  <c:v>2.5650575410799776</c:v>
                </c:pt>
                <c:pt idx="355">
                  <c:v>2.6095331527945844</c:v>
                </c:pt>
                <c:pt idx="356">
                  <c:v>2.654492111156403</c:v>
                </c:pt>
                <c:pt idx="357">
                  <c:v>2.6999305800003146</c:v>
                </c:pt>
                <c:pt idx="358">
                  <c:v>2.7458443755404747</c:v>
                </c:pt>
                <c:pt idx="359">
                  <c:v>2.7922289630960844</c:v>
                </c:pt>
                <c:pt idx="360">
                  <c:v>2.8390794542464635</c:v>
                </c:pt>
                <c:pt idx="361">
                  <c:v>2.8863906044342547</c:v>
                </c:pt>
                <c:pt idx="362">
                  <c:v>2.9341568110350016</c:v>
                </c:pt>
                <c:pt idx="363">
                  <c:v>2.982372111910502</c:v>
                </c:pt>
                <c:pt idx="364">
                  <c:v>3.0310301844627183</c:v>
                </c:pt>
                <c:pt idx="365">
                  <c:v>3.080124345203973</c:v>
                </c:pt>
                <c:pt idx="366">
                  <c:v>3.1296475498582921</c:v>
                </c:pt>
                <c:pt idx="367">
                  <c:v>3.1795923940075674</c:v>
                </c:pt>
                <c:pt idx="368">
                  <c:v>3.2299511142952144</c:v>
                </c:pt>
                <c:pt idx="369">
                  <c:v>3.280715590198624</c:v>
                </c:pt>
                <c:pt idx="370">
                  <c:v>3.331877346380451</c:v>
                </c:pt>
                <c:pt idx="371">
                  <c:v>3.3834275556273967</c:v>
                </c:pt>
                <c:pt idx="372">
                  <c:v>3.4353570423835951</c:v>
                </c:pt>
                <c:pt idx="373">
                  <c:v>3.4876562868843068</c:v>
                </c:pt>
                <c:pt idx="374">
                  <c:v>3.5403154298938553</c:v>
                </c:pt>
                <c:pt idx="375">
                  <c:v>3.5933242780502432</c:v>
                </c:pt>
                <c:pt idx="376">
                  <c:v>3.6466723098169749</c:v>
                </c:pt>
                <c:pt idx="377">
                  <c:v>3.7003486820410734</c:v>
                </c:pt>
                <c:pt idx="378">
                  <c:v>3.7543422371142645</c:v>
                </c:pt>
                <c:pt idx="379">
                  <c:v>3.8086415107325999</c:v>
                </c:pt>
                <c:pt idx="380">
                  <c:v>3.8632347402478855</c:v>
                </c:pt>
                <c:pt idx="381">
                  <c:v>3.9181098736023672</c:v>
                </c:pt>
                <c:pt idx="382">
                  <c:v>3.9732545788363161</c:v>
                </c:pt>
                <c:pt idx="383">
                  <c:v>4.0286562541562221</c:v>
                </c:pt>
                <c:pt idx="384">
                  <c:v>4.0843020385494322</c:v>
                </c:pt>
                <c:pt idx="385">
                  <c:v>4.1401788229292018</c:v>
                </c:pt>
                <c:pt idx="386">
                  <c:v>4.1962732617923733</c:v>
                </c:pt>
                <c:pt idx="387">
                  <c:v>4.2525717853700069</c:v>
                </c:pt>
                <c:pt idx="388">
                  <c:v>4.3090606122496151</c:v>
                </c:pt>
                <c:pt idx="389">
                  <c:v>4.3657257624459618</c:v>
                </c:pt>
                <c:pt idx="390">
                  <c:v>4.4225530708956944</c:v>
                </c:pt>
                <c:pt idx="391">
                  <c:v>4.479528201349674</c:v>
                </c:pt>
                <c:pt idx="392">
                  <c:v>4.5366366606352395</c:v>
                </c:pt>
                <c:pt idx="393">
                  <c:v>4.5938638132594178</c:v>
                </c:pt>
                <c:pt idx="394">
                  <c:v>4.6511948963226555</c:v>
                </c:pt>
                <c:pt idx="395">
                  <c:v>4.7086150347116922</c:v>
                </c:pt>
                <c:pt idx="396">
                  <c:v>4.7661092565389103</c:v>
                </c:pt>
                <c:pt idx="397">
                  <c:v>4.8236625087947038</c:v>
                </c:pt>
                <c:pt idx="398">
                  <c:v>4.8812596731785964</c:v>
                </c:pt>
                <c:pt idx="399">
                  <c:v>4.9388855820739925</c:v>
                </c:pt>
                <c:pt idx="400">
                  <c:v>4.996525034631154</c:v>
                </c:pt>
                <c:pt idx="401">
                  <c:v>5.0541628129223106</c:v>
                </c:pt>
                <c:pt idx="402">
                  <c:v>5.1117836981327285</c:v>
                </c:pt>
                <c:pt idx="403">
                  <c:v>5.1693724867512634</c:v>
                </c:pt>
                <c:pt idx="404">
                  <c:v>5.2269140067241011</c:v>
                </c:pt>
                <c:pt idx="405">
                  <c:v>5.2843931335353469</c:v>
                </c:pt>
                <c:pt idx="406">
                  <c:v>5.3417948061785321</c:v>
                </c:pt>
                <c:pt idx="407">
                  <c:v>5.39910404298349</c:v>
                </c:pt>
                <c:pt idx="408">
                  <c:v>5.4563059572635337</c:v>
                </c:pt>
                <c:pt idx="409">
                  <c:v>5.5133857727487205</c:v>
                </c:pt>
                <c:pt idx="410">
                  <c:v>5.5703288387716103</c:v>
                </c:pt>
                <c:pt idx="411">
                  <c:v>5.6271206451730293</c:v>
                </c:pt>
                <c:pt idx="412">
                  <c:v>5.6837468368962583</c:v>
                </c:pt>
                <c:pt idx="413">
                  <c:v>5.7401932282393728</c:v>
                </c:pt>
                <c:pt idx="414">
                  <c:v>5.7964458167366457</c:v>
                </c:pt>
                <c:pt idx="415">
                  <c:v>5.8524907966413116</c:v>
                </c:pt>
                <c:pt idx="416">
                  <c:v>5.9083145719835057</c:v>
                </c:pt>
                <c:pt idx="417">
                  <c:v>5.963903769178625</c:v>
                </c:pt>
                <c:pt idx="418">
                  <c:v>6.0192452491631379</c:v>
                </c:pt>
                <c:pt idx="419">
                  <c:v>6.0743261190363853</c:v>
                </c:pt>
                <c:pt idx="420">
                  <c:v>6.1291337431888282</c:v>
                </c:pt>
                <c:pt idx="421">
                  <c:v>6.1836557538987673</c:v>
                </c:pt>
                <c:pt idx="422">
                  <c:v>6.2378800613816452</c:v>
                </c:pt>
                <c:pt idx="423">
                  <c:v>6.2917948632776994</c:v>
                </c:pt>
                <c:pt idx="424">
                  <c:v>6.3453886535656547</c:v>
                </c:pt>
                <c:pt idx="425">
                  <c:v>6.3986502308921267</c:v>
                </c:pt>
                <c:pt idx="426">
                  <c:v>6.4515687063080804</c:v>
                </c:pt>
                <c:pt idx="427">
                  <c:v>6.5041335104058682</c:v>
                </c:pt>
                <c:pt idx="428">
                  <c:v>6.5563343998518988</c:v>
                </c:pt>
                <c:pt idx="429">
                  <c:v>6.6081614633121104</c:v>
                </c:pt>
                <c:pt idx="430">
                  <c:v>6.6596051267690122</c:v>
                </c:pt>
                <c:pt idx="431">
                  <c:v>6.7106561582309974</c:v>
                </c:pt>
                <c:pt idx="432">
                  <c:v>6.761305671836185</c:v>
                </c:pt>
                <c:pt idx="433">
                  <c:v>6.8115451313548503</c:v>
                </c:pt>
                <c:pt idx="434">
                  <c:v>6.861366353096046</c:v>
                </c:pt>
                <c:pt idx="435">
                  <c:v>6.9107615082255061</c:v>
                </c:pt>
                <c:pt idx="436">
                  <c:v>6.9597231245035278</c:v>
                </c:pt>
                <c:pt idx="437">
                  <c:v>7.0082440874527974</c:v>
                </c:pt>
                <c:pt idx="438">
                  <c:v>7.0563176409674924</c:v>
                </c:pt>
                <c:pt idx="439">
                  <c:v>7.103937387376293</c:v>
                </c:pt>
                <c:pt idx="440">
                  <c:v>7.1510972869729041</c:v>
                </c:pt>
                <c:pt idx="441">
                  <c:v>7.1977916570290246</c:v>
                </c:pt>
                <c:pt idx="442">
                  <c:v>7.244015170305425</c:v>
                </c:pt>
                <c:pt idx="443">
                  <c:v>7.2897628530778746</c:v>
                </c:pt>
                <c:pt idx="444">
                  <c:v>7.3350300826952974</c:v>
                </c:pt>
                <c:pt idx="445">
                  <c:v>7.3798125846884357</c:v>
                </c:pt>
                <c:pt idx="446">
                  <c:v>7.4241064294477539</c:v>
                </c:pt>
                <c:pt idx="447">
                  <c:v>7.4679080284899353</c:v>
                </c:pt>
                <c:pt idx="448">
                  <c:v>7.51121413033278</c:v>
                </c:pt>
                <c:pt idx="449">
                  <c:v>7.5540218159986319</c:v>
                </c:pt>
                <c:pt idx="450">
                  <c:v>7.5963284941667872</c:v>
                </c:pt>
                <c:pt idx="451">
                  <c:v>7.6381318959955022</c:v>
                </c:pt>
                <c:pt idx="452">
                  <c:v>7.6794300696343907</c:v>
                </c:pt>
                <c:pt idx="453">
                  <c:v>7.7202213744479709</c:v>
                </c:pt>
                <c:pt idx="454">
                  <c:v>7.760504474971194</c:v>
                </c:pt>
                <c:pt idx="455">
                  <c:v>7.800278334617623</c:v>
                </c:pt>
                <c:pt idx="456">
                  <c:v>7.8395422091608031</c:v>
                </c:pt>
                <c:pt idx="457">
                  <c:v>7.8782956400091493</c:v>
                </c:pt>
                <c:pt idx="458">
                  <c:v>7.9165384472943829</c:v>
                </c:pt>
                <c:pt idx="459">
                  <c:v>7.9542707227932832</c:v>
                </c:pt>
                <c:pt idx="460">
                  <c:v>7.9914928227020203</c:v>
                </c:pt>
                <c:pt idx="461">
                  <c:v>8.0282053602821097</c:v>
                </c:pt>
                <c:pt idx="462">
                  <c:v>8.0644091983963015</c:v>
                </c:pt>
                <c:pt idx="463">
                  <c:v>8.1001054419524809</c:v>
                </c:pt>
                <c:pt idx="464">
                  <c:v>8.1352954302730058</c:v>
                </c:pt>
                <c:pt idx="465">
                  <c:v>8.1699807294062392</c:v>
                </c:pt>
                <c:pt idx="466">
                  <c:v>8.2041631243966986</c:v>
                </c:pt>
                <c:pt idx="467">
                  <c:v>8.2378446115293613</c:v>
                </c:pt>
                <c:pt idx="468">
                  <c:v>8.2710273905632494</c:v>
                </c:pt>
                <c:pt idx="469">
                  <c:v>8.3037138569686491</c:v>
                </c:pt>
                <c:pt idx="470">
                  <c:v>8.3359065941817168</c:v>
                </c:pt>
                <c:pt idx="471">
                  <c:v>8.3676083658895291</c:v>
                </c:pt>
                <c:pt idx="472">
                  <c:v>8.398822108357983</c:v>
                </c:pt>
                <c:pt idx="473">
                  <c:v>8.429550922814304</c:v>
                </c:pt>
                <c:pt idx="474">
                  <c:v>8.4597980678951767</c:v>
                </c:pt>
                <c:pt idx="475">
                  <c:v>8.4895669521709269</c:v>
                </c:pt>
                <c:pt idx="476">
                  <c:v>8.5188611267554251</c:v>
                </c:pt>
                <c:pt idx="477">
                  <c:v>8.547684278010836</c:v>
                </c:pt>
                <c:pt idx="478">
                  <c:v>8.5760402203555515</c:v>
                </c:pt>
                <c:pt idx="479">
                  <c:v>8.6039328891831737</c:v>
                </c:pt>
                <c:pt idx="480">
                  <c:v>8.6313663338995958</c:v>
                </c:pt>
                <c:pt idx="481">
                  <c:v>8.6583447110847604</c:v>
                </c:pt>
                <c:pt idx="482">
                  <c:v>8.6848722777850611</c:v>
                </c:pt>
                <c:pt idx="483">
                  <c:v>8.7109533849416589</c:v>
                </c:pt>
                <c:pt idx="484">
                  <c:v>8.7365924709595948</c:v>
                </c:pt>
                <c:pt idx="485">
                  <c:v>8.7617940554218485</c:v>
                </c:pt>
                <c:pt idx="486">
                  <c:v>8.7865627329521416</c:v>
                </c:pt>
                <c:pt idx="487">
                  <c:v>8.8109031672296432</c:v>
                </c:pt>
                <c:pt idx="488">
                  <c:v>8.834820085158313</c:v>
                </c:pt>
                <c:pt idx="489">
                  <c:v>8.8583182711931521</c:v>
                </c:pt>
                <c:pt idx="490">
                  <c:v>8.8814025618251389</c:v>
                </c:pt>
                <c:pt idx="491">
                  <c:v>8.9040778402262735</c:v>
                </c:pt>
                <c:pt idx="492">
                  <c:v>8.9263490310556826</c:v>
                </c:pt>
                <c:pt idx="493">
                  <c:v>8.9482210954274048</c:v>
                </c:pt>
                <c:pt idx="494">
                  <c:v>8.96969902604007</c:v>
                </c:pt>
                <c:pt idx="495">
                  <c:v>8.9907878424683947</c:v>
                </c:pt>
                <c:pt idx="496">
                  <c:v>9.0114925866160487</c:v>
                </c:pt>
                <c:pt idx="497">
                  <c:v>9.03181831832919</c:v>
                </c:pt>
                <c:pt idx="498">
                  <c:v>9.0517701111696294</c:v>
                </c:pt>
                <c:pt idx="499">
                  <c:v>9.0713530483463902</c:v>
                </c:pt>
                <c:pt idx="500">
                  <c:v>9.0905722188041409</c:v>
                </c:pt>
                <c:pt idx="501">
                  <c:v>9.1094327134667594</c:v>
                </c:pt>
                <c:pt idx="502">
                  <c:v>9.1279396216341091</c:v>
                </c:pt>
                <c:pt idx="503">
                  <c:v>9.1460980275298915</c:v>
                </c:pt>
                <c:pt idx="504">
                  <c:v>9.1639130069982357</c:v>
                </c:pt>
                <c:pt idx="505">
                  <c:v>9.1813896243466537</c:v>
                </c:pt>
                <c:pt idx="506">
                  <c:v>9.198532929332675</c:v>
                </c:pt>
                <c:pt idx="507">
                  <c:v>9.2153479542915022</c:v>
                </c:pt>
                <c:pt idx="508">
                  <c:v>9.231839711401804</c:v>
                </c:pt>
                <c:pt idx="509">
                  <c:v>9.2480131900867679</c:v>
                </c:pt>
                <c:pt idx="510">
                  <c:v>9.2638733545473357</c:v>
                </c:pt>
                <c:pt idx="511">
                  <c:v>9.2794251414245821</c:v>
                </c:pt>
                <c:pt idx="512">
                  <c:v>9.2946734575880452</c:v>
                </c:pt>
                <c:pt idx="513">
                  <c:v>9.3096231780468628</c:v>
                </c:pt>
                <c:pt idx="514">
                  <c:v>9.3242791439803874</c:v>
                </c:pt>
                <c:pt idx="515">
                  <c:v>9.3386461608851192</c:v>
                </c:pt>
                <c:pt idx="516">
                  <c:v>9.3527289968345606</c:v>
                </c:pt>
                <c:pt idx="517">
                  <c:v>9.3665323808487599</c:v>
                </c:pt>
                <c:pt idx="518">
                  <c:v>9.3800610013702226</c:v>
                </c:pt>
                <c:pt idx="519">
                  <c:v>9.3933195048428626</c:v>
                </c:pt>
                <c:pt idx="520">
                  <c:v>9.4063124943907326</c:v>
                </c:pt>
                <c:pt idx="521">
                  <c:v>9.4190445285932309</c:v>
                </c:pt>
                <c:pt idx="522">
                  <c:v>9.4315201203535661</c:v>
                </c:pt>
                <c:pt idx="523">
                  <c:v>9.4437437358572218</c:v>
                </c:pt>
                <c:pt idx="524">
                  <c:v>9.4557197936172503</c:v>
                </c:pt>
                <c:pt idx="525">
                  <c:v>9.467452663603245</c:v>
                </c:pt>
                <c:pt idx="526">
                  <c:v>9.4789466664508666</c:v>
                </c:pt>
                <c:pt idx="527">
                  <c:v>9.490206072748876</c:v>
                </c:pt>
                <c:pt idx="528">
                  <c:v>9.5012351024006723</c:v>
                </c:pt>
                <c:pt idx="529">
                  <c:v>9.512037924057319</c:v>
                </c:pt>
                <c:pt idx="530">
                  <c:v>9.5226186546192206</c:v>
                </c:pt>
                <c:pt idx="531">
                  <c:v>9.5329813588035623</c:v>
                </c:pt>
                <c:pt idx="532">
                  <c:v>9.5431300487747261</c:v>
                </c:pt>
                <c:pt idx="533">
                  <c:v>9.5530686838349776</c:v>
                </c:pt>
                <c:pt idx="534">
                  <c:v>9.5628011701727278</c:v>
                </c:pt>
                <c:pt idx="535">
                  <c:v>9.5723313606657801</c:v>
                </c:pt>
                <c:pt idx="536">
                  <c:v>9.5816630547370512</c:v>
                </c:pt>
                <c:pt idx="537">
                  <c:v>9.5907999982602714</c:v>
                </c:pt>
                <c:pt idx="538">
                  <c:v>9.5997458835132274</c:v>
                </c:pt>
                <c:pt idx="539">
                  <c:v>9.6085043491763091</c:v>
                </c:pt>
                <c:pt idx="540">
                  <c:v>9.6170789803739716</c:v>
                </c:pt>
                <c:pt idx="541">
                  <c:v>9.6254733087569964</c:v>
                </c:pt>
                <c:pt idx="542">
                  <c:v>9.6336908126233691</c:v>
                </c:pt>
                <c:pt idx="543">
                  <c:v>9.6417349170757234</c:v>
                </c:pt>
                <c:pt idx="544">
                  <c:v>9.6496089942133292</c:v>
                </c:pt>
                <c:pt idx="545">
                  <c:v>9.6573163633567098</c:v>
                </c:pt>
                <c:pt idx="546">
                  <c:v>9.6648602913029809</c:v>
                </c:pt>
                <c:pt idx="547">
                  <c:v>9.6722439926101185</c:v>
                </c:pt>
                <c:pt idx="548">
                  <c:v>9.6794706299084261</c:v>
                </c:pt>
                <c:pt idx="549">
                  <c:v>9.6865433142374648</c:v>
                </c:pt>
                <c:pt idx="550">
                  <c:v>9.6934651054068652</c:v>
                </c:pt>
                <c:pt idx="551">
                  <c:v>9.7002390123794449</c:v>
                </c:pt>
                <c:pt idx="552">
                  <c:v>9.7068679936751234</c:v>
                </c:pt>
                <c:pt idx="553">
                  <c:v>9.7133549577941647</c:v>
                </c:pt>
                <c:pt idx="554">
                  <c:v>9.719702763658395</c:v>
                </c:pt>
                <c:pt idx="555">
                  <c:v>9.7259142210690399</c:v>
                </c:pt>
                <c:pt idx="556">
                  <c:v>9.7319920911798814</c:v>
                </c:pt>
                <c:pt idx="557">
                  <c:v>9.7379390869845359</c:v>
                </c:pt>
                <c:pt idx="558">
                  <c:v>9.7437578738166604</c:v>
                </c:pt>
                <c:pt idx="559">
                  <c:v>9.749451069861955</c:v>
                </c:pt>
                <c:pt idx="560">
                  <c:v>9.7550212466808777</c:v>
                </c:pt>
                <c:pt idx="561">
                  <c:v>9.7604709297410768</c:v>
                </c:pt>
                <c:pt idx="562">
                  <c:v>9.7658025989584889</c:v>
                </c:pt>
                <c:pt idx="563">
                  <c:v>9.7710186892462385</c:v>
                </c:pt>
                <c:pt idx="564">
                  <c:v>9.7761215910703676</c:v>
                </c:pt>
                <c:pt idx="565">
                  <c:v>9.781113651011605</c:v>
                </c:pt>
                <c:pt idx="566">
                  <c:v>9.785997172332312</c:v>
                </c:pt>
                <c:pt idx="567">
                  <c:v>9.7907744155478547</c:v>
                </c:pt>
                <c:pt idx="568">
                  <c:v>9.7954475990016707</c:v>
                </c:pt>
                <c:pt idx="569">
                  <c:v>9.8000188994433</c:v>
                </c:pt>
                <c:pt idx="570">
                  <c:v>9.8044904526087571</c:v>
                </c:pt>
                <c:pt idx="571">
                  <c:v>9.8088643538025782</c:v>
                </c:pt>
                <c:pt idx="572">
                  <c:v>9.8131426584809702</c:v>
                </c:pt>
                <c:pt idx="573">
                  <c:v>9.8173273828354972</c:v>
                </c:pt>
                <c:pt idx="574">
                  <c:v>9.8214205043767535</c:v>
                </c:pt>
                <c:pt idx="575">
                  <c:v>9.825423962517533</c:v>
                </c:pt>
                <c:pt idx="576">
                  <c:v>9.8293396591550142</c:v>
                </c:pt>
                <c:pt idx="577">
                  <c:v>9.8331694592515255</c:v>
                </c:pt>
                <c:pt idx="578">
                  <c:v>9.8369151914134747</c:v>
                </c:pt>
                <c:pt idx="579">
                  <c:v>9.8405786484679894</c:v>
                </c:pt>
                <c:pt idx="580">
                  <c:v>9.8441615880369895</c:v>
                </c:pt>
                <c:pt idx="581">
                  <c:v>9.8476657331082702</c:v>
                </c:pt>
                <c:pt idx="582">
                  <c:v>9.8510927726033177</c:v>
                </c:pt>
                <c:pt idx="583">
                  <c:v>9.8544443619414981</c:v>
                </c:pt>
                <c:pt idx="584">
                  <c:v>9.8577221236004231</c:v>
                </c:pt>
                <c:pt idx="585">
                  <c:v>9.8609276476721437</c:v>
                </c:pt>
                <c:pt idx="586">
                  <c:v>9.8640624924149716</c:v>
                </c:pt>
                <c:pt idx="587">
                  <c:v>9.8671281848006913</c:v>
                </c:pt>
                <c:pt idx="588">
                  <c:v>9.8701262210569674</c:v>
                </c:pt>
                <c:pt idx="589">
                  <c:v>9.8730580672047452</c:v>
                </c:pt>
                <c:pt idx="590">
                  <c:v>9.8759251595904498</c:v>
                </c:pt>
                <c:pt idx="591">
                  <c:v>9.87872890541286</c:v>
                </c:pt>
                <c:pt idx="592">
                  <c:v>9.8814706832444852</c:v>
                </c:pt>
                <c:pt idx="593">
                  <c:v>9.8841518435473059</c:v>
                </c:pt>
                <c:pt idx="594">
                  <c:v>9.886773709182787</c:v>
                </c:pt>
                <c:pt idx="595">
                  <c:v>9.8893375759160271</c:v>
                </c:pt>
                <c:pt idx="596">
                  <c:v>9.8918447129139562</c:v>
                </c:pt>
                <c:pt idx="597">
                  <c:v>9.8942963632375136</c:v>
                </c:pt>
                <c:pt idx="598">
                  <c:v>9.896693744327683</c:v>
                </c:pt>
                <c:pt idx="599">
                  <c:v>9.8990380484854121</c:v>
                </c:pt>
                <c:pt idx="600">
                  <c:v>9.9013304433452376</c:v>
                </c:pt>
                <c:pt idx="601">
                  <c:v>9.9035720723426941</c:v>
                </c:pt>
                <c:pt idx="602">
                  <c:v>9.9057640551753643</c:v>
                </c:pt>
                <c:pt idx="603">
                  <c:v>9.9079074882576386</c:v>
                </c:pt>
                <c:pt idx="604">
                  <c:v>9.9100034451690675</c:v>
                </c:pt>
                <c:pt idx="605">
                  <c:v>9.9120529770963621</c:v>
                </c:pt>
                <c:pt idx="606">
                  <c:v>9.9140571132690223</c:v>
                </c:pt>
                <c:pt idx="607">
                  <c:v>9.9160168613885489</c:v>
                </c:pt>
                <c:pt idx="608">
                  <c:v>9.9179332080513269</c:v>
                </c:pt>
                <c:pt idx="609">
                  <c:v>9.919807119165073</c:v>
                </c:pt>
                <c:pt idx="610">
                  <c:v>9.9216395403590028</c:v>
                </c:pt>
                <c:pt idx="611">
                  <c:v>9.9234313973876311</c:v>
                </c:pt>
                <c:pt idx="612">
                  <c:v>9.9251835965282691</c:v>
                </c:pt>
                <c:pt idx="613">
                  <c:v>9.926897024972261</c:v>
                </c:pt>
                <c:pt idx="614">
                  <c:v>9.9285725512099656</c:v>
                </c:pt>
                <c:pt idx="615">
                  <c:v>9.9302110254095677</c:v>
                </c:pt>
                <c:pt idx="616">
                  <c:v>9.9318132797896936</c:v>
                </c:pt>
                <c:pt idx="617">
                  <c:v>9.9333801289859416</c:v>
                </c:pt>
                <c:pt idx="618">
                  <c:v>9.934912370411336</c:v>
                </c:pt>
                <c:pt idx="619">
                  <c:v>9.9364107846107821</c:v>
                </c:pt>
                <c:pt idx="620">
                  <c:v>9.9378761356095371</c:v>
                </c:pt>
                <c:pt idx="621">
                  <c:v>9.9393091712558004</c:v>
                </c:pt>
                <c:pt idx="622">
                  <c:v>9.9407106235574556</c:v>
                </c:pt>
                <c:pt idx="623">
                  <c:v>9.9420812090130237</c:v>
                </c:pt>
                <c:pt idx="624">
                  <c:v>9.9434216289369033</c:v>
                </c:pt>
                <c:pt idx="625">
                  <c:v>9.9447325697789424</c:v>
                </c:pt>
                <c:pt idx="626">
                  <c:v>9.9460147034384487</c:v>
                </c:pt>
                <c:pt idx="627">
                  <c:v>9.9472686875726239</c:v>
                </c:pt>
                <c:pt idx="628">
                  <c:v>9.9484951658996206</c:v>
                </c:pt>
                <c:pt idx="629">
                  <c:v>9.9496947684961352</c:v>
                </c:pt>
                <c:pt idx="630">
                  <c:v>9.9508681120897453</c:v>
                </c:pt>
                <c:pt idx="631">
                  <c:v>9.952015800345972</c:v>
                </c:pt>
                <c:pt idx="632">
                  <c:v>9.9531384241501968</c:v>
                </c:pt>
                <c:pt idx="633">
                  <c:v>9.9542365618844588</c:v>
                </c:pt>
                <c:pt idx="634">
                  <c:v>9.955310779699257</c:v>
                </c:pt>
                <c:pt idx="635">
                  <c:v>9.9563616317803714</c:v>
                </c:pt>
                <c:pt idx="636">
                  <c:v>9.9573896606108345</c:v>
                </c:pt>
                <c:pt idx="637">
                  <c:v>9.9583953972281023</c:v>
                </c:pt>
                <c:pt idx="638">
                  <c:v>9.9593793614764774</c:v>
                </c:pt>
                <c:pt idx="639">
                  <c:v>9.9603420622549255</c:v>
                </c:pt>
                <c:pt idx="640">
                  <c:v>9.9612839977602707</c:v>
                </c:pt>
                <c:pt idx="641">
                  <c:v>9.9622056557259278</c:v>
                </c:pt>
                <c:pt idx="642">
                  <c:v>9.9631075136561957</c:v>
                </c:pt>
                <c:pt idx="643">
                  <c:v>9.9639900390561955</c:v>
                </c:pt>
                <c:pt idx="644">
                  <c:v>9.9648536896575592</c:v>
                </c:pt>
                <c:pt idx="645">
                  <c:v>9.9656989136398924</c:v>
                </c:pt>
                <c:pt idx="646">
                  <c:v>9.9665261498481232</c:v>
                </c:pt>
                <c:pt idx="647">
                  <c:v>9.9673358280058064</c:v>
                </c:pt>
                <c:pt idx="648">
                  <c:v>9.9681283689244449</c:v>
                </c:pt>
                <c:pt idx="649">
                  <c:v>9.9689041847089008</c:v>
                </c:pt>
                <c:pt idx="650">
                  <c:v>9.9696636789589839</c:v>
                </c:pt>
                <c:pt idx="651">
                  <c:v>9.9704072469672766</c:v>
                </c:pt>
                <c:pt idx="652">
                  <c:v>9.9711352759132819</c:v>
                </c:pt>
                <c:pt idx="653">
                  <c:v>9.9718481450539347</c:v>
                </c:pt>
                <c:pt idx="654">
                  <c:v>9.9725462259105981</c:v>
                </c:pt>
                <c:pt idx="655">
                  <c:v>9.9732298824525465</c:v>
                </c:pt>
                <c:pt idx="656">
                  <c:v>9.9738994712770861</c:v>
                </c:pt>
                <c:pt idx="657">
                  <c:v>9.9745553417863029</c:v>
                </c:pt>
                <c:pt idx="658">
                  <c:v>9.9751978363605698</c:v>
                </c:pt>
                <c:pt idx="659">
                  <c:v>9.9758272905288461</c:v>
                </c:pt>
                <c:pt idx="660">
                  <c:v>9.9764440331358184</c:v>
                </c:pt>
                <c:pt idx="661">
                  <c:v>9.9770483865060342</c:v>
                </c:pt>
                <c:pt idx="662">
                  <c:v>9.977640666604966</c:v>
                </c:pt>
                <c:pt idx="663">
                  <c:v>9.9782211831972045</c:v>
                </c:pt>
                <c:pt idx="664">
                  <c:v>9.9787902400017217</c:v>
                </c:pt>
                <c:pt idx="665">
                  <c:v>9.979348134844388</c:v>
                </c:pt>
                <c:pt idx="666">
                  <c:v>9.9798951598076968</c:v>
                </c:pt>
                <c:pt idx="667">
                  <c:v>9.980431601377834</c:v>
                </c:pt>
                <c:pt idx="668">
                  <c:v>9.9809577405891172</c:v>
                </c:pt>
                <c:pt idx="669">
                  <c:v>9.9814738531658822</c:v>
                </c:pt>
                <c:pt idx="670">
                  <c:v>9.9819802096618844</c:v>
                </c:pt>
                <c:pt idx="671">
                  <c:v>9.9824770755972345</c:v>
                </c:pt>
                <c:pt idx="672">
                  <c:v>9.9829647115929809</c:v>
                </c:pt>
                <c:pt idx="673">
                  <c:v>9.9834433735033681</c:v>
                </c:pt>
                <c:pt idx="674">
                  <c:v>9.9839133125458126</c:v>
                </c:pt>
                <c:pt idx="675">
                  <c:v>9.9843747754287051</c:v>
                </c:pt>
                <c:pt idx="676">
                  <c:v>9.9848280044770465</c:v>
                </c:pt>
                <c:pt idx="677">
                  <c:v>9.9852732377559903</c:v>
                </c:pt>
                <c:pt idx="678">
                  <c:v>9.9857107091923574</c:v>
                </c:pt>
                <c:pt idx="679">
                  <c:v>9.9861406486941569</c:v>
                </c:pt>
                <c:pt idx="680">
                  <c:v>9.9865632822681896</c:v>
                </c:pt>
                <c:pt idx="681">
                  <c:v>9.9869788321357795</c:v>
                </c:pt>
                <c:pt idx="682">
                  <c:v>9.987387516846649</c:v>
                </c:pt>
                <c:pt idx="683">
                  <c:v>9.9877895513910833</c:v>
                </c:pt>
                <c:pt idx="684">
                  <c:v>9.9881851473103236</c:v>
                </c:pt>
                <c:pt idx="685">
                  <c:v>9.9885745128053074</c:v>
                </c:pt>
                <c:pt idx="686">
                  <c:v>9.9889578528438161</c:v>
                </c:pt>
                <c:pt idx="687">
                  <c:v>9.9893353692660298</c:v>
                </c:pt>
                <c:pt idx="688">
                  <c:v>9.9897072608885615</c:v>
                </c:pt>
                <c:pt idx="689">
                  <c:v>9.9900737236070469</c:v>
                </c:pt>
                <c:pt idx="690">
                  <c:v>9.9904349504972938</c:v>
                </c:pt>
                <c:pt idx="691">
                  <c:v>9.9907911319150706</c:v>
                </c:pt>
                <c:pt idx="692">
                  <c:v>9.9911424555945647</c:v>
                </c:pt>
                <c:pt idx="693">
                  <c:v>9.9914891067455596</c:v>
                </c:pt>
                <c:pt idx="694">
                  <c:v>9.991831268149399</c:v>
                </c:pt>
                <c:pt idx="695">
                  <c:v>9.9921691202537488</c:v>
                </c:pt>
                <c:pt idx="696">
                  <c:v>9.9925028412662211</c:v>
                </c:pt>
                <c:pt idx="697">
                  <c:v>9.9928326072469051</c:v>
                </c:pt>
                <c:pt idx="698">
                  <c:v>9.9931585921998742</c:v>
                </c:pt>
                <c:pt idx="699">
                  <c:v>9.9934809681636505</c:v>
                </c:pt>
                <c:pt idx="700">
                  <c:v>9.9937999053007314</c:v>
                </c:pt>
                <c:pt idx="701">
                  <c:v>9.9941155719862032</c:v>
                </c:pt>
                <c:pt idx="702">
                  <c:v>9.9944281348954629</c:v>
                </c:pt>
                <c:pt idx="703">
                  <c:v>9.9947377590911426</c:v>
                </c:pt>
                <c:pt idx="704">
                  <c:v>9.9950446081092128</c:v>
                </c:pt>
                <c:pt idx="705">
                  <c:v>9.9953488440443738</c:v>
                </c:pt>
                <c:pt idx="706">
                  <c:v>9.9956506276347206</c:v>
                </c:pt>
                <c:pt idx="707">
                  <c:v>9.9959501183457693</c:v>
                </c:pt>
                <c:pt idx="708">
                  <c:v>9.9962474744538525</c:v>
                </c:pt>
                <c:pt idx="709">
                  <c:v>9.996542853128954</c:v>
                </c:pt>
                <c:pt idx="710">
                  <c:v>9.9968364105169965</c:v>
                </c:pt>
                <c:pt idx="711">
                  <c:v>9.9971283018216486</c:v>
                </c:pt>
                <c:pt idx="712">
                  <c:v>9.9974186813856747</c:v>
                </c:pt>
                <c:pt idx="713">
                  <c:v>9.9977077027718781</c:v>
                </c:pt>
                <c:pt idx="714">
                  <c:v>9.997995518843684</c:v>
                </c:pt>
                <c:pt idx="715">
                  <c:v>9.9982822818453752</c:v>
                </c:pt>
                <c:pt idx="716">
                  <c:v>9.9985681434820606</c:v>
                </c:pt>
                <c:pt idx="717">
                  <c:v>9.998853254999398</c:v>
                </c:pt>
                <c:pt idx="718">
                  <c:v>9.9991377672630986</c:v>
                </c:pt>
                <c:pt idx="719">
                  <c:v>9.9994218308382727</c:v>
                </c:pt>
                <c:pt idx="720">
                  <c:v>9.9997055960686723</c:v>
                </c:pt>
                <c:pt idx="721">
                  <c:v>9.9999892131557999</c:v>
                </c:pt>
                <c:pt idx="722">
                  <c:v>10.000272832238055</c:v>
                </c:pt>
                <c:pt idx="723">
                  <c:v>10.000556603469791</c:v>
                </c:pt>
                <c:pt idx="724">
                  <c:v>10.000840677100484</c:v>
                </c:pt>
                <c:pt idx="725">
                  <c:v>10.001125203553936</c:v>
                </c:pt>
                <c:pt idx="726">
                  <c:v>10.00141033350763</c:v>
                </c:pt>
                <c:pt idx="727">
                  <c:v>10.001696217972235</c:v>
                </c:pt>
                <c:pt idx="728">
                  <c:v>10.001983008371303</c:v>
                </c:pt>
                <c:pt idx="729">
                  <c:v>10.00227085662125</c:v>
                </c:pt>
                <c:pt idx="730">
                  <c:v>10.002559915211574</c:v>
                </c:pt>
                <c:pt idx="731">
                  <c:v>10.002850337285446</c:v>
                </c:pt>
                <c:pt idx="732">
                  <c:v>10.003142276720665</c:v>
                </c:pt>
                <c:pt idx="733">
                  <c:v>10.003435888210982</c:v>
                </c:pt>
                <c:pt idx="734">
                  <c:v>10.00373132734796</c:v>
                </c:pt>
                <c:pt idx="735">
                  <c:v>10.004028750703267</c:v>
                </c:pt>
                <c:pt idx="736">
                  <c:v>10.004328315911534</c:v>
                </c:pt>
                <c:pt idx="737">
                  <c:v>10.004630181753816</c:v>
                </c:pt>
                <c:pt idx="738">
                  <c:v>10.004934508241664</c:v>
                </c:pt>
                <c:pt idx="739">
                  <c:v>10.005241456701869</c:v>
                </c:pt>
                <c:pt idx="740">
                  <c:v>10.005551189861944</c:v>
                </c:pt>
                <c:pt idx="741">
                  <c:v>10.005863871936365</c:v>
                </c:pt>
                <c:pt idx="742">
                  <c:v>10.0061796687136</c:v>
                </c:pt>
                <c:pt idx="743">
                  <c:v>10.006498747644031</c:v>
                </c:pt>
                <c:pt idx="744">
                  <c:v>10.006821277928767</c:v>
                </c:pt>
                <c:pt idx="745">
                  <c:v>10.007147430609368</c:v>
                </c:pt>
                <c:pt idx="746">
                  <c:v>10.007477378658658</c:v>
                </c:pt>
                <c:pt idx="747">
                  <c:v>10.007811297072463</c:v>
                </c:pt>
                <c:pt idx="748">
                  <c:v>10.008149362962561</c:v>
                </c:pt>
                <c:pt idx="749">
                  <c:v>10.008491755650706</c:v>
                </c:pt>
                <c:pt idx="750">
                  <c:v>10.008838656763853</c:v>
                </c:pt>
                <c:pt idx="751">
                  <c:v>10.009190250330663</c:v>
                </c:pt>
                <c:pt idx="752">
                  <c:v>10.009546722879275</c:v>
                </c:pt>
                <c:pt idx="753">
                  <c:v>10.009908263536431</c:v>
                </c:pt>
                <c:pt idx="754">
                  <c:v>10.010275064128029</c:v>
                </c:pt>
                <c:pt idx="755">
                  <c:v>10.010647319281068</c:v>
                </c:pt>
                <c:pt idx="756">
                  <c:v>10.011025226527222</c:v>
                </c:pt>
                <c:pt idx="757">
                  <c:v>10.011408986407833</c:v>
                </c:pt>
                <c:pt idx="758">
                  <c:v>10.011798802580648</c:v>
                </c:pt>
                <c:pt idx="759">
                  <c:v>10.012194881928174</c:v>
                </c:pt>
                <c:pt idx="760">
                  <c:v>10.012597434667786</c:v>
                </c:pt>
                <c:pt idx="761">
                  <c:v>10.013006674463645</c:v>
                </c:pt>
                <c:pt idx="762">
                  <c:v>10.013422818540461</c:v>
                </c:pt>
                <c:pt idx="763">
                  <c:v>10.013846087799177</c:v>
                </c:pt>
                <c:pt idx="764">
                  <c:v>10.014276706934627</c:v>
                </c:pt>
                <c:pt idx="765">
                  <c:v>10.014714904555277</c:v>
                </c:pt>
                <c:pt idx="766">
                  <c:v>10.015160913305019</c:v>
                </c:pt>
                <c:pt idx="767">
                  <c:v>10.01561496998719</c:v>
                </c:pt>
                <c:pt idx="768">
                  <c:v>10.016077315690817</c:v>
                </c:pt>
                <c:pt idx="769">
                  <c:v>10.016548195919153</c:v>
                </c:pt>
                <c:pt idx="770">
                  <c:v>10.017027860720638</c:v>
                </c:pt>
                <c:pt idx="771">
                  <c:v>10.01751656482228</c:v>
                </c:pt>
                <c:pt idx="772">
                  <c:v>10.018014567765556</c:v>
                </c:pt>
                <c:pt idx="773">
                  <c:v>10.01852213404495</c:v>
                </c:pt>
                <c:pt idx="774">
                  <c:v>10.019039533249122</c:v>
                </c:pt>
                <c:pt idx="775">
                  <c:v>10.019567040204853</c:v>
                </c:pt>
                <c:pt idx="776">
                  <c:v>10.020104935123815</c:v>
                </c:pt>
                <c:pt idx="777">
                  <c:v>10.020653503752246</c:v>
                </c:pt>
                <c:pt idx="778">
                  <c:v>10.021213037523619</c:v>
                </c:pt>
                <c:pt idx="779">
                  <c:v>10.021783833714396</c:v>
                </c:pt>
                <c:pt idx="780">
                  <c:v>10.022366195602915</c:v>
                </c:pt>
                <c:pt idx="781">
                  <c:v>10.022960432631557</c:v>
                </c:pt>
                <c:pt idx="782">
                  <c:v>10.023566860572219</c:v>
                </c:pt>
                <c:pt idx="783">
                  <c:v>10.024185801695243</c:v>
                </c:pt>
                <c:pt idx="784">
                  <c:v>10.024817584941838</c:v>
                </c:pt>
                <c:pt idx="785">
                  <c:v>10.025462546100119</c:v>
                </c:pt>
                <c:pt idx="786">
                  <c:v>10.026121027984889</c:v>
                </c:pt>
                <c:pt idx="787">
                  <c:v>10.026793380621186</c:v>
                </c:pt>
                <c:pt idx="788">
                  <c:v>10.027479961431766</c:v>
                </c:pt>
                <c:pt idx="789">
                  <c:v>10.028181135428596</c:v>
                </c:pt>
                <c:pt idx="790">
                  <c:v>10.028897275408475</c:v>
                </c:pt>
                <c:pt idx="791">
                  <c:v>10.029628762152862</c:v>
                </c:pt>
                <c:pt idx="792">
                  <c:v>10.030375984632068</c:v>
                </c:pt>
                <c:pt idx="793">
                  <c:v>10.031139340213882</c:v>
                </c:pt>
                <c:pt idx="794">
                  <c:v>10.031919234876773</c:v>
                </c:pt>
                <c:pt idx="795">
                  <c:v>10.032716083427777</c:v>
                </c:pt>
                <c:pt idx="796">
                  <c:v>10.033530309725188</c:v>
                </c:pt>
                <c:pt idx="797">
                  <c:v>10.034362346906194</c:v>
                </c:pt>
                <c:pt idx="798">
                  <c:v>10.035212637619543</c:v>
                </c:pt>
                <c:pt idx="799">
                  <c:v>10.036081634263429</c:v>
                </c:pt>
                <c:pt idx="800">
                  <c:v>10.036969799228675</c:v>
                </c:pt>
                <c:pt idx="801">
                  <c:v>10.037877605147399</c:v>
                </c:pt>
                <c:pt idx="802">
                  <c:v>10.038805535147224</c:v>
                </c:pt>
                <c:pt idx="803">
                  <c:v>10.039754083111314</c:v>
                </c:pt>
                <c:pt idx="804">
                  <c:v>10.040723753944192</c:v>
                </c:pt>
                <c:pt idx="805">
                  <c:v>10.041715063843677</c:v>
                </c:pt>
                <c:pt idx="806">
                  <c:v>10.042728540578965</c:v>
                </c:pt>
                <c:pt idx="807">
                  <c:v>10.043764723775062</c:v>
                </c:pt>
                <c:pt idx="808">
                  <c:v>10.044824165203725</c:v>
                </c:pt>
                <c:pt idx="809">
                  <c:v>10.045907429081087</c:v>
                </c:pt>
                <c:pt idx="810">
                  <c:v>10.047015092372073</c:v>
                </c:pt>
                <c:pt idx="811">
                  <c:v>10.048147745101895</c:v>
                </c:pt>
                <c:pt idx="812">
                  <c:v>10.049305990674677</c:v>
                </c:pt>
                <c:pt idx="813">
                  <c:v>10.050490446199481</c:v>
                </c:pt>
                <c:pt idx="814">
                  <c:v>10.051701742823873</c:v>
                </c:pt>
                <c:pt idx="815">
                  <c:v>10.05294052607525</c:v>
                </c:pt>
                <c:pt idx="816">
                  <c:v>10.054207456210085</c:v>
                </c:pt>
                <c:pt idx="817">
                  <c:v>10.055503208571338</c:v>
                </c:pt>
                <c:pt idx="818">
                  <c:v>10.056828473954198</c:v>
                </c:pt>
                <c:pt idx="819">
                  <c:v>10.058183958980392</c:v>
                </c:pt>
                <c:pt idx="820">
                  <c:v>10.059570386481241</c:v>
                </c:pt>
                <c:pt idx="821">
                  <c:v>10.060988495889754</c:v>
                </c:pt>
                <c:pt idx="822">
                  <c:v>10.062439043641906</c:v>
                </c:pt>
                <c:pt idx="823">
                  <c:v>10.063922803587369</c:v>
                </c:pt>
                <c:pt idx="824">
                  <c:v>10.065440567409965</c:v>
                </c:pt>
                <c:pt idx="825">
                  <c:v>10.066993145058024</c:v>
                </c:pt>
                <c:pt idx="826">
                  <c:v>10.068581365184937</c:v>
                </c:pt>
                <c:pt idx="827">
                  <c:v>10.070206075600163</c:v>
                </c:pt>
                <c:pt idx="828">
                  <c:v>10.071868143730949</c:v>
                </c:pt>
                <c:pt idx="829">
                  <c:v>10.073568457094991</c:v>
                </c:pt>
                <c:pt idx="830">
                  <c:v>10.075307923784409</c:v>
                </c:pt>
                <c:pt idx="831">
                  <c:v>10.077087472961219</c:v>
                </c:pt>
                <c:pt idx="832">
                  <c:v>10.078908055364666</c:v>
                </c:pt>
                <c:pt idx="833">
                  <c:v>10.080770643830682</c:v>
                </c:pt>
                <c:pt idx="834">
                  <c:v>10.082676233823799</c:v>
                </c:pt>
                <c:pt idx="835">
                  <c:v>10.084625843981808</c:v>
                </c:pt>
                <c:pt idx="836">
                  <c:v>10.086620516673518</c:v>
                </c:pt>
                <c:pt idx="837">
                  <c:v>10.088661318569937</c:v>
                </c:pt>
                <c:pt idx="838">
                  <c:v>10.090749341229198</c:v>
                </c:pt>
                <c:pt idx="839">
                  <c:v>10.092885701695629</c:v>
                </c:pt>
                <c:pt idx="840">
                  <c:v>10.095071543113258</c:v>
                </c:pt>
                <c:pt idx="841">
                  <c:v>10.097308035354221</c:v>
                </c:pt>
                <c:pt idx="842">
                  <c:v>10.099596375662337</c:v>
                </c:pt>
                <c:pt idx="843">
                  <c:v>10.101937789312359</c:v>
                </c:pt>
                <c:pt idx="844">
                  <c:v>10.10433353028521</c:v>
                </c:pt>
                <c:pt idx="845">
                  <c:v>10.106784881959664</c:v>
                </c:pt>
                <c:pt idx="846">
                  <c:v>10.109293157820911</c:v>
                </c:pt>
                <c:pt idx="847">
                  <c:v>10.111859702186377</c:v>
                </c:pt>
                <c:pt idx="848">
                  <c:v>10.114485890949322</c:v>
                </c:pt>
                <c:pt idx="849">
                  <c:v>10.117173132340637</c:v>
                </c:pt>
                <c:pt idx="850">
                  <c:v>10.119922867709311</c:v>
                </c:pt>
                <c:pt idx="851">
                  <c:v>10.122736572322086</c:v>
                </c:pt>
                <c:pt idx="852">
                  <c:v>10.125615756182754</c:v>
                </c:pt>
                <c:pt idx="853">
                  <c:v>10.128561964871656</c:v>
                </c:pt>
                <c:pt idx="854">
                  <c:v>10.131576780405883</c:v>
                </c:pt>
                <c:pt idx="855">
                  <c:v>10.134661822120757</c:v>
                </c:pt>
                <c:pt idx="856">
                  <c:v>10.137818747573082</c:v>
                </c:pt>
                <c:pt idx="857">
                  <c:v>10.141049253466832</c:v>
                </c:pt>
                <c:pt idx="858">
                  <c:v>10.144355076601816</c:v>
                </c:pt>
                <c:pt idx="859">
                  <c:v>10.147737994845917</c:v>
                </c:pt>
                <c:pt idx="860">
                  <c:v>10.151199828131578</c:v>
                </c:pt>
                <c:pt idx="861">
                  <c:v>10.154742439477133</c:v>
                </c:pt>
                <c:pt idx="862">
                  <c:v>10.158367736033705</c:v>
                </c:pt>
                <c:pt idx="863">
                  <c:v>10.162077670158277</c:v>
                </c:pt>
                <c:pt idx="864">
                  <c:v>10.165874240513716</c:v>
                </c:pt>
                <c:pt idx="865">
                  <c:v>10.169759493196437</c:v>
                </c:pt>
                <c:pt idx="866">
                  <c:v>10.173735522892443</c:v>
                </c:pt>
                <c:pt idx="867">
                  <c:v>10.177804474062539</c:v>
                </c:pt>
                <c:pt idx="868">
                  <c:v>10.181968542157501</c:v>
                </c:pt>
                <c:pt idx="869">
                  <c:v>10.186229974864</c:v>
                </c:pt>
                <c:pt idx="870">
                  <c:v>10.190591073382146</c:v>
                </c:pt>
                <c:pt idx="871">
                  <c:v>10.195054193735492</c:v>
                </c:pt>
                <c:pt idx="872">
                  <c:v>10.199621748114417</c:v>
                </c:pt>
                <c:pt idx="873">
                  <c:v>10.204296206253773</c:v>
                </c:pt>
                <c:pt idx="874">
                  <c:v>10.209080096845792</c:v>
                </c:pt>
                <c:pt idx="875">
                  <c:v>10.213976008989169</c:v>
                </c:pt>
                <c:pt idx="876">
                  <c:v>10.218986593675389</c:v>
                </c:pt>
                <c:pt idx="877">
                  <c:v>10.224114565313279</c:v>
                </c:pt>
                <c:pt idx="878">
                  <c:v>10.229362703292914</c:v>
                </c:pt>
                <c:pt idx="879">
                  <c:v>10.234733853589919</c:v>
                </c:pt>
                <c:pt idx="880">
                  <c:v>10.240230930411371</c:v>
                </c:pt>
                <c:pt idx="881">
                  <c:v>10.245856917884415</c:v>
                </c:pt>
                <c:pt idx="882">
                  <c:v>10.251614871788849</c:v>
                </c:pt>
                <c:pt idx="883">
                  <c:v>10.25750792133492</c:v>
                </c:pt>
                <c:pt idx="884">
                  <c:v>10.263539270987629</c:v>
                </c:pt>
                <c:pt idx="885">
                  <c:v>10.269712202338837</c:v>
                </c:pt>
                <c:pt idx="886">
                  <c:v>10.276030076028606</c:v>
                </c:pt>
                <c:pt idx="887">
                  <c:v>10.282496333717184</c:v>
                </c:pt>
                <c:pt idx="888">
                  <c:v>10.289114500109065</c:v>
                </c:pt>
                <c:pt idx="889">
                  <c:v>10.295888185030693</c:v>
                </c:pt>
                <c:pt idx="890">
                  <c:v>10.302821085563336</c:v>
                </c:pt>
                <c:pt idx="891">
                  <c:v>10.30991698823278</c:v>
                </c:pt>
                <c:pt idx="892">
                  <c:v>10.317179771257505</c:v>
                </c:pt>
                <c:pt idx="893">
                  <c:v>10.32461340685707</c:v>
                </c:pt>
                <c:pt idx="894">
                  <c:v>10.332221963622509</c:v>
                </c:pt>
                <c:pt idx="895">
                  <c:v>10.340009608950563</c:v>
                </c:pt>
                <c:pt idx="896">
                  <c:v>10.347980611543706</c:v>
                </c:pt>
                <c:pt idx="897">
                  <c:v>10.356139343977897</c:v>
                </c:pt>
                <c:pt idx="898">
                  <c:v>10.364490285340139</c:v>
                </c:pt>
                <c:pt idx="899">
                  <c:v>10.373038023937946</c:v>
                </c:pt>
                <c:pt idx="900">
                  <c:v>10.381787260082923</c:v>
                </c:pt>
                <c:pt idx="901">
                  <c:v>10.390742808950721</c:v>
                </c:pt>
                <c:pt idx="902">
                  <c:v>10.399909603519731</c:v>
                </c:pt>
                <c:pt idx="903">
                  <c:v>10.409292697590907</c:v>
                </c:pt>
                <c:pt idx="904">
                  <c:v>10.418897268891342</c:v>
                </c:pt>
                <c:pt idx="905">
                  <c:v>10.428728622264066</c:v>
                </c:pt>
                <c:pt idx="906">
                  <c:v>10.438792192946895</c:v>
                </c:pt>
                <c:pt idx="907">
                  <c:v>10.44909354994307</c:v>
                </c:pt>
                <c:pt idx="908">
                  <c:v>10.459638399486604</c:v>
                </c:pt>
                <c:pt idx="909">
                  <c:v>10.470432588605386</c:v>
                </c:pt>
                <c:pt idx="910">
                  <c:v>10.481482108785094</c:v>
                </c:pt>
                <c:pt idx="911">
                  <c:v>10.492793099737248</c:v>
                </c:pt>
                <c:pt idx="912">
                  <c:v>10.504371853274669</c:v>
                </c:pt>
                <c:pt idx="913">
                  <c:v>10.516224817297932</c:v>
                </c:pt>
                <c:pt idx="914">
                  <c:v>10.528358599896343</c:v>
                </c:pt>
                <c:pt idx="915">
                  <c:v>10.540779973567279</c:v>
                </c:pt>
                <c:pt idx="916">
                  <c:v>10.553495879557691</c:v>
                </c:pt>
                <c:pt idx="917">
                  <c:v>10.566513432331954</c:v>
                </c:pt>
                <c:pt idx="918">
                  <c:v>10.579839924170143</c:v>
                </c:pt>
                <c:pt idx="919">
                  <c:v>10.593482829901179</c:v>
                </c:pt>
                <c:pt idx="920">
                  <c:v>10.6074498117754</c:v>
                </c:pt>
                <c:pt idx="921">
                  <c:v>10.621748724481192</c:v>
                </c:pt>
                <c:pt idx="922">
                  <c:v>10.636387620310703</c:v>
                </c:pt>
                <c:pt idx="923">
                  <c:v>10.651374754479644</c:v>
                </c:pt>
                <c:pt idx="924">
                  <c:v>10.666718590606553</c:v>
                </c:pt>
                <c:pt idx="925">
                  <c:v>10.682427806356989</c:v>
                </c:pt>
                <c:pt idx="926">
                  <c:v>10.69851129925846</c:v>
                </c:pt>
                <c:pt idx="927">
                  <c:v>10.714978192692007</c:v>
                </c:pt>
                <c:pt idx="928">
                  <c:v>10.731837842066689</c:v>
                </c:pt>
                <c:pt idx="929">
                  <c:v>10.749099841183485</c:v>
                </c:pt>
                <c:pt idx="930">
                  <c:v>10.766774028795295</c:v>
                </c:pt>
                <c:pt idx="931">
                  <c:v>10.784870495370118</c:v>
                </c:pt>
                <c:pt idx="932">
                  <c:v>10.803399590064735</c:v>
                </c:pt>
                <c:pt idx="933">
                  <c:v>10.822371927916494</c:v>
                </c:pt>
                <c:pt idx="934">
                  <c:v>10.841798397261204</c:v>
                </c:pt>
                <c:pt idx="935">
                  <c:v>10.861690167385404</c:v>
                </c:pt>
                <c:pt idx="936">
                  <c:v>10.882058696421684</c:v>
                </c:pt>
                <c:pt idx="937">
                  <c:v>10.902915739496056</c:v>
                </c:pt>
                <c:pt idx="938">
                  <c:v>10.924273357136876</c:v>
                </c:pt>
                <c:pt idx="939">
                  <c:v>10.94614392395504</c:v>
                </c:pt>
                <c:pt idx="940">
                  <c:v>10.96854013760584</c:v>
                </c:pt>
                <c:pt idx="941">
                  <c:v>10.991475028043114</c:v>
                </c:pt>
                <c:pt idx="942">
                  <c:v>11.014961967076975</c:v>
                </c:pt>
                <c:pt idx="943">
                  <c:v>11.039014678246746</c:v>
                </c:pt>
                <c:pt idx="944">
                  <c:v>11.063647247021398</c:v>
                </c:pt>
                <c:pt idx="945">
                  <c:v>11.088874131340265</c:v>
                </c:pt>
                <c:pt idx="946">
                  <c:v>11.114710172507387</c:v>
                </c:pt>
                <c:pt idx="947">
                  <c:v>11.141170606453509</c:v>
                </c:pt>
                <c:pt idx="948">
                  <c:v>11.168271075380392</c:v>
                </c:pt>
                <c:pt idx="949">
                  <c:v>11.196027639802647</c:v>
                </c:pt>
                <c:pt idx="950">
                  <c:v>11.224456791003304</c:v>
                </c:pt>
                <c:pt idx="951">
                  <c:v>11.253575463919754</c:v>
                </c:pt>
                <c:pt idx="952">
                  <c:v>11.283401050477766</c:v>
                </c:pt>
                <c:pt idx="953">
                  <c:v>11.313951413391953</c:v>
                </c:pt>
                <c:pt idx="954">
                  <c:v>11.345244900452023</c:v>
                </c:pt>
                <c:pt idx="955">
                  <c:v>11.377300359315095</c:v>
                </c:pt>
                <c:pt idx="956">
                  <c:v>11.410137152825287</c:v>
                </c:pt>
                <c:pt idx="957">
                  <c:v>11.443775174882878</c:v>
                </c:pt>
                <c:pt idx="958">
                  <c:v>11.47823486688641</c:v>
                </c:pt>
                <c:pt idx="959">
                  <c:v>11.513537234772299</c:v>
                </c:pt>
                <c:pt idx="960">
                  <c:v>11.549703866677714</c:v>
                </c:pt>
                <c:pt idx="961">
                  <c:v>11.58675695125377</c:v>
                </c:pt>
                <c:pt idx="962">
                  <c:v>11.624719296657487</c:v>
                </c:pt>
                <c:pt idx="963">
                  <c:v>11.663614350252411</c:v>
                </c:pt>
                <c:pt idx="964">
                  <c:v>11.703466219049284</c:v>
                </c:pt>
                <c:pt idx="965">
                  <c:v>11.744299690919831</c:v>
                </c:pt>
                <c:pt idx="966">
                  <c:v>11.786140256618433</c:v>
                </c:pt>
                <c:pt idx="967">
                  <c:v>11.829014132648158</c:v>
                </c:pt>
                <c:pt idx="968">
                  <c:v>11.872948285009857</c:v>
                </c:pt>
                <c:pt idx="969">
                  <c:v>11.917970453874631</c:v>
                </c:pt>
                <c:pt idx="970">
                  <c:v>11.964109179222591</c:v>
                </c:pt>
                <c:pt idx="971">
                  <c:v>12.011393827492757</c:v>
                </c:pt>
                <c:pt idx="972">
                  <c:v>12.059854619291629</c:v>
                </c:pt>
                <c:pt idx="973">
                  <c:v>12.109522658210469</c:v>
                </c:pt>
                <c:pt idx="974">
                  <c:v>12.160429960803972</c:v>
                </c:pt>
                <c:pt idx="975">
                  <c:v>12.212609487786159</c:v>
                </c:pt>
                <c:pt idx="976">
                  <c:v>12.266095176502152</c:v>
                </c:pt>
                <c:pt idx="977">
                  <c:v>12.320921974738006</c:v>
                </c:pt>
                <c:pt idx="978">
                  <c:v>12.377125875934157</c:v>
                </c:pt>
                <c:pt idx="979">
                  <c:v>12.434743955871836</c:v>
                </c:pt>
                <c:pt idx="980">
                  <c:v>12.493814410905687</c:v>
                </c:pt>
                <c:pt idx="981">
                  <c:v>12.554376597820166</c:v>
                </c:pt>
                <c:pt idx="982">
                  <c:v>12.616471075391733</c:v>
                </c:pt>
                <c:pt idx="983">
                  <c:v>12.680139647743612</c:v>
                </c:pt>
                <c:pt idx="984">
                  <c:v>12.745425409585181</c:v>
                </c:pt>
                <c:pt idx="985">
                  <c:v>12.812372793433196</c:v>
                </c:pt>
                <c:pt idx="986">
                  <c:v>12.881027618918337</c:v>
                </c:pt>
                <c:pt idx="987">
                  <c:v>12.951437144286313</c:v>
                </c:pt>
                <c:pt idx="988">
                  <c:v>13.023650120209741</c:v>
                </c:pt>
                <c:pt idx="989">
                  <c:v>13.097716846034025</c:v>
                </c:pt>
                <c:pt idx="990">
                  <c:v>13.173689228587953</c:v>
                </c:pt>
                <c:pt idx="991">
                  <c:v>13.251620843698078</c:v>
                </c:pt>
                <c:pt idx="992">
                  <c:v>13.331567000554392</c:v>
                </c:pt>
                <c:pt idx="993">
                  <c:v>13.413584809084462</c:v>
                </c:pt>
                <c:pt idx="994">
                  <c:v>13.49773325050271</c:v>
                </c:pt>
                <c:pt idx="995">
                  <c:v>13.584073251212786</c:v>
                </c:pt>
                <c:pt idx="996">
                  <c:v>13.672667760251967</c:v>
                </c:pt>
                <c:pt idx="997">
                  <c:v>13.763581830479257</c:v>
                </c:pt>
                <c:pt idx="998">
                  <c:v>13.856882703721704</c:v>
                </c:pt>
                <c:pt idx="999">
                  <c:v>13.952639900108089</c:v>
                </c:pt>
                <c:pt idx="1000">
                  <c:v>14.050925311834076</c:v>
                </c:pt>
                <c:pt idx="1001">
                  <c:v>14.151813301619651</c:v>
                </c:pt>
                <c:pt idx="1002">
                  <c:v>14.255380806137183</c:v>
                </c:pt>
                <c:pt idx="1003">
                  <c:v>14.361707444707536</c:v>
                </c:pt>
                <c:pt idx="1004">
                  <c:v>14.470875633582489</c:v>
                </c:pt>
                <c:pt idx="1005">
                  <c:v>14.58297070615343</c:v>
                </c:pt>
                <c:pt idx="1006">
                  <c:v>14.698081039450614</c:v>
                </c:pt>
                <c:pt idx="1007">
                  <c:v>14.816298187322886</c:v>
                </c:pt>
                <c:pt idx="1008">
                  <c:v>14.937717020715729</c:v>
                </c:pt>
                <c:pt idx="1009">
                  <c:v>15.062435875495728</c:v>
                </c:pt>
                <c:pt idx="1010">
                  <c:v>15.190556708301999</c:v>
                </c:pt>
                <c:pt idx="1011">
                  <c:v>15.322185260940868</c:v>
                </c:pt>
                <c:pt idx="1012">
                  <c:v>15.457431233877672</c:v>
                </c:pt>
                <c:pt idx="1013">
                  <c:v>15.596408469422013</c:v>
                </c:pt>
                <c:pt idx="1014">
                  <c:v>15.739235145246944</c:v>
                </c:pt>
                <c:pt idx="1015">
                  <c:v>15.886033978932074</c:v>
                </c:pt>
                <c:pt idx="1016">
                  <c:v>16.036932444273379</c:v>
                </c:pt>
                <c:pt idx="1017">
                  <c:v>16.192063000160559</c:v>
                </c:pt>
                <c:pt idx="1018">
                  <c:v>16.351563332885441</c:v>
                </c:pt>
                <c:pt idx="1019">
                  <c:v>16.515576612813614</c:v>
                </c:pt>
                <c:pt idx="1020">
                  <c:v>16.684251766426211</c:v>
                </c:pt>
                <c:pt idx="1021">
                  <c:v>16.857743764819734</c:v>
                </c:pt>
                <c:pt idx="1022">
                  <c:v>17.036213929841772</c:v>
                </c:pt>
                <c:pt idx="1023">
                  <c:v>17.2198302591366</c:v>
                </c:pt>
                <c:pt idx="1024">
                  <c:v>17.408767771481813</c:v>
                </c:pt>
                <c:pt idx="1025">
                  <c:v>17.603208873913186</c:v>
                </c:pt>
                <c:pt idx="1026">
                  <c:v>17.803343752262673</c:v>
                </c:pt>
                <c:pt idx="1027">
                  <c:v>18.009370786874573</c:v>
                </c:pt>
                <c:pt idx="1028">
                  <c:v>18.221496995418253</c:v>
                </c:pt>
                <c:pt idx="1029">
                  <c:v>18.43993850488522</c:v>
                </c:pt>
                <c:pt idx="1030">
                  <c:v>18.664921055043305</c:v>
                </c:pt>
                <c:pt idx="1031">
                  <c:v>18.896680535826597</c:v>
                </c:pt>
                <c:pt idx="1032">
                  <c:v>19.135463561364034</c:v>
                </c:pt>
                <c:pt idx="1033">
                  <c:v>19.381528083599413</c:v>
                </c:pt>
                <c:pt idx="1034">
                  <c:v>19.635144048730158</c:v>
                </c:pt>
                <c:pt idx="1035">
                  <c:v>19.896594099996548</c:v>
                </c:pt>
                <c:pt idx="1036">
                  <c:v>20.166174330689802</c:v>
                </c:pt>
                <c:pt idx="1037">
                  <c:v>20.444195091620891</c:v>
                </c:pt>
                <c:pt idx="1038">
                  <c:v>20.730981857706492</c:v>
                </c:pt>
                <c:pt idx="1039">
                  <c:v>21.026876158788216</c:v>
                </c:pt>
                <c:pt idx="1040">
                  <c:v>21.332236580315143</c:v>
                </c:pt>
                <c:pt idx="1041">
                  <c:v>21.647439840088939</c:v>
                </c:pt>
                <c:pt idx="1042">
                  <c:v>21.972881947908533</c:v>
                </c:pt>
                <c:pt idx="1043">
                  <c:v>22.308979455662559</c:v>
                </c:pt>
                <c:pt idx="1044">
                  <c:v>22.656170806213044</c:v>
                </c:pt>
                <c:pt idx="1045">
                  <c:v>23.014917790305567</c:v>
                </c:pt>
                <c:pt idx="1046">
                  <c:v>23.385707121740545</c:v>
                </c:pt>
                <c:pt idx="1047">
                  <c:v>23.76905214216411</c:v>
                </c:pt>
                <c:pt idx="1048">
                  <c:v>24.16549466809975</c:v>
                </c:pt>
                <c:pt idx="1049">
                  <c:v>24.575606994268053</c:v>
                </c:pt>
                <c:pt idx="1050">
                  <c:v>24.999994068847652</c:v>
                </c:pt>
                <c:pt idx="1051">
                  <c:v>25.439295858149553</c:v>
                </c:pt>
                <c:pt idx="1052">
                  <c:v>25.894189920235043</c:v>
                </c:pt>
                <c:pt idx="1053">
                  <c:v>26.365394209343162</c:v>
                </c:pt>
                <c:pt idx="1054">
                  <c:v>26.853670135648432</c:v>
                </c:pt>
                <c:pt idx="1055">
                  <c:v>27.359825907892006</c:v>
                </c:pt>
                <c:pt idx="1056">
                  <c:v>27.884720189878664</c:v>
                </c:pt>
                <c:pt idx="1057">
                  <c:v>28.429266105772395</c:v>
                </c:pt>
                <c:pt idx="1058">
                  <c:v>28.994435633640848</c:v>
                </c:pt>
                <c:pt idx="1059">
                  <c:v>29.58126443187928</c:v>
                </c:pt>
                <c:pt idx="1060">
                  <c:v>30.190857149106655</c:v>
                </c:pt>
                <c:pt idx="1061">
                  <c:v>30.82439327499872</c:v>
                </c:pt>
                <c:pt idx="1062">
                  <c:v>31.483133597462619</c:v>
                </c:pt>
                <c:pt idx="1063">
                  <c:v>32.168427340754555</c:v>
                </c:pt>
                <c:pt idx="1064">
                  <c:v>32.881720069818314</c:v>
                </c:pt>
                <c:pt idx="1065">
                  <c:v>33.62456245855082</c:v>
                </c:pt>
                <c:pt idx="1066">
                  <c:v>34.398620034201549</c:v>
                </c:pt>
                <c:pt idx="1067">
                  <c:v>35.205684027085852</c:v>
                </c:pt>
                <c:pt idx="1068">
                  <c:v>36.047683474701948</c:v>
                </c:pt>
                <c:pt idx="1069">
                  <c:v>36.926698752777959</c:v>
                </c:pt>
                <c:pt idx="1070">
                  <c:v>37.844976733435033</c:v>
                </c:pt>
                <c:pt idx="1071">
                  <c:v>38.804947803405767</c:v>
                </c:pt>
                <c:pt idx="1072">
                  <c:v>39.809245014153674</c:v>
                </c:pt>
                <c:pt idx="1073">
                  <c:v>40.860725682111998</c:v>
                </c:pt>
                <c:pt idx="1074">
                  <c:v>41.962495812728548</c:v>
                </c:pt>
                <c:pt idx="1075">
                  <c:v>43.117937788585046</c:v>
                </c:pt>
                <c:pt idx="1076">
                  <c:v>44.330741842101624</c:v>
                </c:pt>
                <c:pt idx="1077">
                  <c:v>45.604941930403861</c:v>
                </c:pt>
                <c:pt idx="1078">
                  <c:v>46.94495674785486</c:v>
                </c:pt>
                <c:pt idx="1079">
                  <c:v>48.355636755629241</c:v>
                </c:pt>
                <c:pt idx="1080">
                  <c:v>49.842318284034363</c:v>
                </c:pt>
                <c:pt idx="1081">
                  <c:v>51.410885980413134</c:v>
                </c:pt>
                <c:pt idx="1082">
                  <c:v>53.067845144155534</c:v>
                </c:pt>
                <c:pt idx="1083">
                  <c:v>54.820405824581066</c:v>
                </c:pt>
                <c:pt idx="1084">
                  <c:v>56.676580975481841</c:v>
                </c:pt>
                <c:pt idx="1085">
                  <c:v>58.645301485966186</c:v>
                </c:pt>
                <c:pt idx="1086">
                  <c:v>60.736551572694751</c:v>
                </c:pt>
                <c:pt idx="1087">
                  <c:v>62.961528866122109</c:v>
                </c:pt>
                <c:pt idx="1088">
                  <c:v>65.332834610005818</c:v>
                </c:pt>
                <c:pt idx="1089">
                  <c:v>67.864700796627005</c:v>
                </c:pt>
                <c:pt idx="1090">
                  <c:v>70.573262885750836</c:v>
                </c:pt>
                <c:pt idx="1091">
                  <c:v>73.476889149523132</c:v>
                </c:pt>
                <c:pt idx="1092">
                  <c:v>76.596580852061464</c:v>
                </c:pt>
                <c:pt idx="1093">
                  <c:v>79.956461698614888</c:v>
                </c:pt>
                <c:pt idx="1094">
                  <c:v>83.584380684010043</c:v>
                </c:pt>
                <c:pt idx="1095">
                  <c:v>87.512660223538447</c:v>
                </c:pt>
                <c:pt idx="1096">
                  <c:v>91.779032122972851</c:v>
                </c:pt>
                <c:pt idx="1097">
                  <c:v>96.42781881330869</c:v>
                </c:pt>
                <c:pt idx="1098">
                  <c:v>101.5114382560849</c:v>
                </c:pt>
                <c:pt idx="1099">
                  <c:v>107.09234094125026</c:v>
                </c:pt>
                <c:pt idx="1100">
                  <c:v>113.24553099282902</c:v>
                </c:pt>
                <c:pt idx="1101">
                  <c:v>120.06188775292723</c:v>
                </c:pt>
                <c:pt idx="1102">
                  <c:v>127.65260093271232</c:v>
                </c:pt>
                <c:pt idx="1103">
                  <c:v>136.15518065295936</c:v>
                </c:pt>
                <c:pt idx="1104">
                  <c:v>145.74173585246569</c:v>
                </c:pt>
                <c:pt idx="1105">
                  <c:v>156.63058695491534</c:v>
                </c:pt>
                <c:pt idx="1106">
                  <c:v>169.10289227924821</c:v>
                </c:pt>
                <c:pt idx="1107">
                  <c:v>183.52700946174116</c:v>
                </c:pt>
                <c:pt idx="1108">
                  <c:v>200.39514304282733</c:v>
                </c:pt>
                <c:pt idx="1109">
                  <c:v>220.38017058610819</c:v>
                </c:pt>
                <c:pt idx="1110">
                  <c:v>244.42691929886772</c:v>
                </c:pt>
                <c:pt idx="1111">
                  <c:v>273.90499818093491</c:v>
                </c:pt>
                <c:pt idx="1112">
                  <c:v>310.8777492735893</c:v>
                </c:pt>
                <c:pt idx="1113">
                  <c:v>358.60517118018606</c:v>
                </c:pt>
                <c:pt idx="1114">
                  <c:v>422.55855015083438</c:v>
                </c:pt>
                <c:pt idx="1115">
                  <c:v>512.67825689368976</c:v>
                </c:pt>
                <c:pt idx="1116">
                  <c:v>649.10774811313263</c:v>
                </c:pt>
                <c:pt idx="1117">
                  <c:v>879.80329171633025</c:v>
                </c:pt>
                <c:pt idx="1118">
                  <c:v>1353.841200771169</c:v>
                </c:pt>
                <c:pt idx="1119">
                  <c:v>2885.0727198594573</c:v>
                </c:pt>
                <c:pt idx="1120">
                  <c:v>-25319.500227426652</c:v>
                </c:pt>
                <c:pt idx="1121">
                  <c:v>-2382.5697343676161</c:v>
                </c:pt>
                <c:pt idx="1122">
                  <c:v>-1259.3152310773526</c:v>
                </c:pt>
                <c:pt idx="1123">
                  <c:v>-860.11535618200946</c:v>
                </c:pt>
                <c:pt idx="1124">
                  <c:v>-655.5609864781444</c:v>
                </c:pt>
                <c:pt idx="1125">
                  <c:v>-531.22198921724782</c:v>
                </c:pt>
                <c:pt idx="1126">
                  <c:v>-447.66753448445928</c:v>
                </c:pt>
                <c:pt idx="1127">
                  <c:v>-387.67196848613048</c:v>
                </c:pt>
                <c:pt idx="1128">
                  <c:v>-342.51298408745942</c:v>
                </c:pt>
                <c:pt idx="1129">
                  <c:v>-307.30099046115674</c:v>
                </c:pt>
                <c:pt idx="1130">
                  <c:v>-279.08229159868989</c:v>
                </c:pt>
                <c:pt idx="1131">
                  <c:v>-255.96729699319368</c:v>
                </c:pt>
                <c:pt idx="1132">
                  <c:v>-236.69091750671578</c:v>
                </c:pt>
                <c:pt idx="1133">
                  <c:v>-220.37426059224009</c:v>
                </c:pt>
                <c:pt idx="1134">
                  <c:v>-206.38771025648492</c:v>
                </c:pt>
                <c:pt idx="1135">
                  <c:v>-194.26840154067548</c:v>
                </c:pt>
                <c:pt idx="1136">
                  <c:v>-183.66844413016457</c:v>
                </c:pt>
                <c:pt idx="1137">
                  <c:v>-174.32130993578411</c:v>
                </c:pt>
                <c:pt idx="1138">
                  <c:v>-166.01936106938817</c:v>
                </c:pt>
                <c:pt idx="1139">
                  <c:v>-158.59843598708218</c:v>
                </c:pt>
                <c:pt idx="1140">
                  <c:v>-151.92703609823644</c:v>
                </c:pt>
                <c:pt idx="1141">
                  <c:v>-145.89858683613187</c:v>
                </c:pt>
                <c:pt idx="1142">
                  <c:v>-140.42579951089112</c:v>
                </c:pt>
                <c:pt idx="1143">
                  <c:v>-135.4364974265728</c:v>
                </c:pt>
                <c:pt idx="1144">
                  <c:v>-130.87048101036191</c:v>
                </c:pt>
                <c:pt idx="1145">
                  <c:v>-126.67714222411226</c:v>
                </c:pt>
                <c:pt idx="1146">
                  <c:v>-122.81362732435169</c:v>
                </c:pt>
                <c:pt idx="1147">
                  <c:v>-119.24340634659052</c:v>
                </c:pt>
                <c:pt idx="1148">
                  <c:v>-115.93514800549917</c:v>
                </c:pt>
                <c:pt idx="1149">
                  <c:v>-112.86182655078835</c:v>
                </c:pt>
                <c:pt idx="1150">
                  <c:v>-110.00000664096723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calcs!$H$2</c:f>
              <c:strCache>
                <c:ptCount val="1"/>
                <c:pt idx="0">
                  <c:v>Vb-measured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dash"/>
            <c:size val="7"/>
            <c:spPr>
              <a:solidFill>
                <a:schemeClr val="accent1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xVal>
            <c:numRef>
              <c:f>calcs!$I$3:$I$1153</c:f>
              <c:numCache>
                <c:formatCode>General</c:formatCode>
                <c:ptCount val="1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54880"/>
        <c:axId val="108157184"/>
      </c:scatterChart>
      <c:valAx>
        <c:axId val="108154880"/>
        <c:scaling>
          <c:orientation val="minMax"/>
          <c:max val="24"/>
          <c:min val="-14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 mL</a:t>
                </a:r>
              </a:p>
            </c:rich>
          </c:tx>
          <c:layout>
            <c:manualLayout>
              <c:xMode val="edge"/>
              <c:yMode val="edge"/>
              <c:x val="0.41265502268460841"/>
              <c:y val="0.914550684891343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57184"/>
        <c:crosses val="autoZero"/>
        <c:crossBetween val="midCat"/>
        <c:majorUnit val="4"/>
        <c:minorUnit val="0.5"/>
      </c:valAx>
      <c:valAx>
        <c:axId val="108157184"/>
        <c:scaling>
          <c:orientation val="minMax"/>
          <c:max val="13"/>
          <c:min val="1.5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pH</a:t>
                </a:r>
              </a:p>
            </c:rich>
          </c:tx>
          <c:layout>
            <c:manualLayout>
              <c:xMode val="edge"/>
              <c:yMode val="edge"/>
              <c:x val="2.2008267876512447E-2"/>
              <c:y val="0.4272522139012588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154880"/>
        <c:crossesAt val="0"/>
        <c:crossBetween val="midCat"/>
        <c:majorUnit val="2"/>
        <c:minorUnit val="1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42832771955042"/>
          <c:y val="0.37875331394489969"/>
          <c:w val="0.18294372672350973"/>
          <c:h val="0.147806171295570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889929742388757E-2"/>
          <c:y val="3.857566765578635E-2"/>
          <c:w val="0.75175644028103039"/>
          <c:h val="0.84421364985163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calcs!$F$2</c:f>
              <c:strCache>
                <c:ptCount val="1"/>
                <c:pt idx="0">
                  <c:v>Vb-theoretical</c:v>
                </c:pt>
              </c:strCache>
            </c:strRef>
          </c:tx>
          <c:spPr>
            <a:ln w="12700">
              <a:pattFill prst="pct75">
                <a:fgClr>
                  <a:srgbClr val="00458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calcs!$F$3:$F$1153</c:f>
              <c:numCache>
                <c:formatCode>0.00</c:formatCode>
                <c:ptCount val="1151"/>
                <c:pt idx="0">
                  <c:v>-19.045158559769206</c:v>
                </c:pt>
                <c:pt idx="1">
                  <c:v>-18.762495123770726</c:v>
                </c:pt>
                <c:pt idx="2">
                  <c:v>-18.481045815215865</c:v>
                </c:pt>
                <c:pt idx="3">
                  <c:v>-18.200864945712144</c:v>
                </c:pt>
                <c:pt idx="4">
                  <c:v>-17.922005307669611</c:v>
                </c:pt>
                <c:pt idx="5">
                  <c:v>-17.64451813362852</c:v>
                </c:pt>
                <c:pt idx="6">
                  <c:v>-17.368453058610768</c:v>
                </c:pt>
                <c:pt idx="7">
                  <c:v>-17.093858085532339</c:v>
                </c:pt>
                <c:pt idx="8">
                  <c:v>-16.820779553704689</c:v>
                </c:pt>
                <c:pt idx="9">
                  <c:v>-16.549262110444221</c:v>
                </c:pt>
                <c:pt idx="10">
                  <c:v>-16.279348685799615</c:v>
                </c:pt>
                <c:pt idx="11">
                  <c:v>-16.011080470398451</c:v>
                </c:pt>
                <c:pt idx="12">
                  <c:v>-15.744496896405646</c:v>
                </c:pt>
                <c:pt idx="13">
                  <c:v>-15.479635621578328</c:v>
                </c:pt>
                <c:pt idx="14">
                  <c:v>-15.216532516393411</c:v>
                </c:pt>
                <c:pt idx="15">
                  <c:v>-14.955221654216777</c:v>
                </c:pt>
                <c:pt idx="16">
                  <c:v>-14.69573530447531</c:v>
                </c:pt>
                <c:pt idx="17">
                  <c:v>-14.438103928786278</c:v>
                </c:pt>
                <c:pt idx="18">
                  <c:v>-14.182356179991965</c:v>
                </c:pt>
                <c:pt idx="19">
                  <c:v>-13.928518904040837</c:v>
                </c:pt>
                <c:pt idx="20">
                  <c:v>-13.676617144651296</c:v>
                </c:pt>
                <c:pt idx="21">
                  <c:v>-13.42667415068817</c:v>
                </c:pt>
                <c:pt idx="22">
                  <c:v>-13.178711386177392</c:v>
                </c:pt>
                <c:pt idx="23">
                  <c:v>-12.932748542879574</c:v>
                </c:pt>
                <c:pt idx="24">
                  <c:v>-12.688803555339284</c:v>
                </c:pt>
                <c:pt idx="25">
                  <c:v>-12.446892618322881</c:v>
                </c:pt>
                <c:pt idx="26">
                  <c:v>-12.207030206554631</c:v>
                </c:pt>
                <c:pt idx="27">
                  <c:v>-11.969229096658013</c:v>
                </c:pt>
                <c:pt idx="28">
                  <c:v>-11.733500391206551</c:v>
                </c:pt>
                <c:pt idx="29">
                  <c:v>-11.499853544786621</c:v>
                </c:pt>
                <c:pt idx="30">
                  <c:v>-11.268296391972891</c:v>
                </c:pt>
                <c:pt idx="31">
                  <c:v>-11.038835177115972</c:v>
                </c:pt>
                <c:pt idx="32">
                  <c:v>-10.81147458584087</c:v>
                </c:pt>
                <c:pt idx="33">
                  <c:v>-10.586217778154218</c:v>
                </c:pt>
                <c:pt idx="34">
                  <c:v>-10.363066423058335</c:v>
                </c:pt>
                <c:pt idx="35">
                  <c:v>-10.142020734569966</c:v>
                </c:pt>
                <c:pt idx="36">
                  <c:v>-9.9230795090422568</c:v>
                </c:pt>
                <c:pt idx="37">
                  <c:v>-9.7062401636890083</c:v>
                </c:pt>
                <c:pt idx="38">
                  <c:v>-9.4914987762114453</c:v>
                </c:pt>
                <c:pt idx="39">
                  <c:v>-9.2788501254287841</c:v>
                </c:pt>
                <c:pt idx="40">
                  <c:v>-9.0682877328153069</c:v>
                </c:pt>
                <c:pt idx="41">
                  <c:v>-8.8598039048486061</c:v>
                </c:pt>
                <c:pt idx="42">
                  <c:v>-8.6533897760750591</c:v>
                </c:pt>
                <c:pt idx="43">
                  <c:v>-8.4490353528008892</c:v>
                </c:pt>
                <c:pt idx="44">
                  <c:v>-8.2467295573192594</c:v>
                </c:pt>
                <c:pt idx="45">
                  <c:v>-8.0464602725860619</c:v>
                </c:pt>
                <c:pt idx="46">
                  <c:v>-7.8482143872594694</c:v>
                </c:pt>
                <c:pt idx="47">
                  <c:v>-7.6519778410208463</c:v>
                </c:pt>
                <c:pt idx="48">
                  <c:v>-7.4577356700970405</c:v>
                </c:pt>
                <c:pt idx="49">
                  <c:v>-7.2654720529068104</c:v>
                </c:pt>
                <c:pt idx="50">
                  <c:v>-7.0751703557567645</c:v>
                </c:pt>
                <c:pt idx="51">
                  <c:v>-6.8868131785147311</c:v>
                </c:pt>
                <c:pt idx="52">
                  <c:v>-6.7003824001913639</c:v>
                </c:pt>
                <c:pt idx="53">
                  <c:v>-6.5158592243633118</c:v>
                </c:pt>
                <c:pt idx="54">
                  <c:v>-6.3332242243741135</c:v>
                </c:pt>
                <c:pt idx="55">
                  <c:v>-6.1524573882514</c:v>
                </c:pt>
                <c:pt idx="56">
                  <c:v>-5.9735381632819609</c:v>
                </c:pt>
                <c:pt idx="57">
                  <c:v>-5.7964455001883568</c:v>
                </c:pt>
                <c:pt idx="58">
                  <c:v>-5.62115789685385</c:v>
                </c:pt>
                <c:pt idx="59">
                  <c:v>-5.4476534415443219</c:v>
                </c:pt>
                <c:pt idx="60">
                  <c:v>-5.2759098555787043</c:v>
                </c:pt>
                <c:pt idx="61">
                  <c:v>-5.1059045354017041</c:v>
                </c:pt>
                <c:pt idx="62">
                  <c:v>-4.9376145940146383</c:v>
                </c:pt>
                <c:pt idx="63">
                  <c:v>-4.7710169017228523</c:v>
                </c:pt>
                <c:pt idx="64">
                  <c:v>-4.6060881261598565</c:v>
                </c:pt>
                <c:pt idx="65">
                  <c:v>-4.4428047715508363</c:v>
                </c:pt>
                <c:pt idx="66">
                  <c:v>-4.2811432171798014</c:v>
                </c:pt>
                <c:pt idx="67">
                  <c:v>-4.1210797550267619</c:v>
                </c:pt>
                <c:pt idx="68">
                  <c:v>-3.9625906265432325</c:v>
                </c:pt>
                <c:pt idx="69">
                  <c:v>-3.8056520585357898</c:v>
                </c:pt>
                <c:pt idx="70">
                  <c:v>-3.6502402981296354</c:v>
                </c:pt>
                <c:pt idx="71">
                  <c:v>-3.4963316467851948</c:v>
                </c:pt>
                <c:pt idx="72">
                  <c:v>-3.3439024933428563</c:v>
                </c:pt>
                <c:pt idx="73">
                  <c:v>-3.1929293460720696</c:v>
                </c:pt>
                <c:pt idx="74">
                  <c:v>-3.0433888637028446</c:v>
                </c:pt>
                <c:pt idx="75">
                  <c:v>-2.8952578854187667</c:v>
                </c:pt>
                <c:pt idx="76">
                  <c:v>-2.7485134597923042</c:v>
                </c:pt>
                <c:pt idx="77">
                  <c:v>-2.6031328726444101</c:v>
                </c:pt>
                <c:pt idx="78">
                  <c:v>-2.4590936738116258</c:v>
                </c:pt>
                <c:pt idx="79">
                  <c:v>-2.3163737028054472</c:v>
                </c:pt>
                <c:pt idx="80">
                  <c:v>-2.174951113349616</c:v>
                </c:pt>
                <c:pt idx="81">
                  <c:v>-2.0348043967826408</c:v>
                </c:pt>
                <c:pt idx="82">
                  <c:v>-1.8959124043137061</c:v>
                </c:pt>
                <c:pt idx="83">
                  <c:v>-1.7582543681217331</c:v>
                </c:pt>
                <c:pt idx="84">
                  <c:v>-1.6218099212882624</c:v>
                </c:pt>
                <c:pt idx="85">
                  <c:v>-1.4865591165563197</c:v>
                </c:pt>
                <c:pt idx="86">
                  <c:v>-1.3524824439086136</c:v>
                </c:pt>
                <c:pt idx="87">
                  <c:v>-1.2195608469595913</c:v>
                </c:pt>
                <c:pt idx="88">
                  <c:v>-1.0877757381573827</c:v>
                </c:pt>
                <c:pt idx="89">
                  <c:v>-0.95710901279273741</c:v>
                </c:pt>
                <c:pt idx="90">
                  <c:v>-0.82754306181369952</c:v>
                </c:pt>
                <c:pt idx="91">
                  <c:v>-0.69906078344582145</c:v>
                </c:pt>
                <c:pt idx="92">
                  <c:v>-0.57164559361947598</c:v>
                </c:pt>
                <c:pt idx="93">
                  <c:v>-0.44528143520696734</c:v>
                </c:pt>
                <c:pt idx="94">
                  <c:v>-0.31995278607382077</c:v>
                </c:pt>
                <c:pt idx="95">
                  <c:v>-0.19564466595014723</c:v>
                </c:pt>
                <c:pt idx="96">
                  <c:v>-7.2342642129333543E-2</c:v>
                </c:pt>
                <c:pt idx="97">
                  <c:v>4.9967165996756768E-2</c:v>
                </c:pt>
                <c:pt idx="98">
                  <c:v>0.17129808355568468</c:v>
                </c:pt>
                <c:pt idx="99">
                  <c:v>0.29166287795296925</c:v>
                </c:pt>
                <c:pt idx="100">
                  <c:v>0.41107375775751726</c:v>
                </c:pt>
                <c:pt idx="101">
                  <c:v>0.52954237269813964</c:v>
                </c:pt>
                <c:pt idx="102">
                  <c:v>0.64707981475395104</c:v>
                </c:pt>
                <c:pt idx="103">
                  <c:v>0.76369662031949725</c:v>
                </c:pt>
                <c:pt idx="104">
                  <c:v>0.87940277342376028</c:v>
                </c:pt>
                <c:pt idx="105">
                  <c:v>0.99420770998059371</c:v>
                </c:pt>
                <c:pt idx="106">
                  <c:v>1.1081203230461287</c:v>
                </c:pt>
                <c:pt idx="107">
                  <c:v>1.2211489690572874</c:v>
                </c:pt>
                <c:pt idx="108">
                  <c:v>1.3333014750235017</c:v>
                </c:pt>
                <c:pt idx="109">
                  <c:v>1.4445851466423758</c:v>
                </c:pt>
                <c:pt idx="110">
                  <c:v>1.5550067773080667</c:v>
                </c:pt>
                <c:pt idx="111">
                  <c:v>1.6645726579798195</c:v>
                </c:pt>
                <c:pt idx="112">
                  <c:v>1.77328858787637</c:v>
                </c:pt>
                <c:pt idx="113">
                  <c:v>1.881159885960433</c:v>
                </c:pt>
                <c:pt idx="114">
                  <c:v>1.988191403176192</c:v>
                </c:pt>
                <c:pt idx="115">
                  <c:v>2.0943875354011201</c:v>
                </c:pt>
                <c:pt idx="116">
                  <c:v>2.1997522370724574</c:v>
                </c:pt>
                <c:pt idx="117">
                  <c:v>2.3042890354471783</c:v>
                </c:pt>
                <c:pt idx="118">
                  <c:v>2.408001045453473</c:v>
                </c:pt>
                <c:pt idx="119">
                  <c:v>2.5108909850905325</c:v>
                </c:pt>
                <c:pt idx="120">
                  <c:v>2.6129611913327344</c:v>
                </c:pt>
                <c:pt idx="121">
                  <c:v>2.714213636493461</c:v>
                </c:pt>
                <c:pt idx="122">
                  <c:v>2.8146499450031088</c:v>
                </c:pt>
                <c:pt idx="123">
                  <c:v>2.9142714105554886</c:v>
                </c:pt>
                <c:pt idx="124">
                  <c:v>3.0130790135762076</c:v>
                </c:pt>
                <c:pt idx="125">
                  <c:v>3.111073438966617</c:v>
                </c:pt>
                <c:pt idx="126">
                  <c:v>3.2082550940765469</c:v>
                </c:pt>
                <c:pt idx="127">
                  <c:v>3.3046241268593066</c:v>
                </c:pt>
                <c:pt idx="128">
                  <c:v>3.4001804441624519</c:v>
                </c:pt>
                <c:pt idx="129">
                  <c:v>3.4949237301081224</c:v>
                </c:pt>
                <c:pt idx="130">
                  <c:v>3.5888534645173684</c:v>
                </c:pt>
                <c:pt idx="131">
                  <c:v>3.6819689413332086</c:v>
                </c:pt>
                <c:pt idx="132">
                  <c:v>3.7742692869981722</c:v>
                </c:pt>
                <c:pt idx="133">
                  <c:v>3.865753478742683</c:v>
                </c:pt>
                <c:pt idx="134">
                  <c:v>3.956420362741881</c:v>
                </c:pt>
                <c:pt idx="135">
                  <c:v>4.0462686720993357</c:v>
                </c:pt>
                <c:pt idx="136">
                  <c:v>4.1352970446176052</c:v>
                </c:pt>
                <c:pt idx="137">
                  <c:v>4.2235040403167758</c:v>
                </c:pt>
                <c:pt idx="138">
                  <c:v>4.3108881586636194</c:v>
                </c:pt>
                <c:pt idx="139">
                  <c:v>4.3974478554756784</c:v>
                </c:pt>
                <c:pt idx="140">
                  <c:v>4.4831815594660762</c:v>
                </c:pt>
                <c:pt idx="141">
                  <c:v>4.5680876883967958</c:v>
                </c:pt>
                <c:pt idx="142">
                  <c:v>4.6521646648098383</c:v>
                </c:pt>
                <c:pt idx="143">
                  <c:v>4.7354109313077108</c:v>
                </c:pt>
                <c:pt idx="144">
                  <c:v>4.8178249653565128</c:v>
                </c:pt>
                <c:pt idx="145">
                  <c:v>4.8994052935870887</c:v>
                </c:pt>
                <c:pt idx="146">
                  <c:v>4.9801505055715714</c:v>
                </c:pt>
                <c:pt idx="147">
                  <c:v>5.0600592670548767</c:v>
                </c:pt>
                <c:pt idx="148">
                  <c:v>5.1391303326227993</c:v>
                </c:pt>
                <c:pt idx="149">
                  <c:v>5.217362557790385</c:v>
                </c:pt>
                <c:pt idx="150">
                  <c:v>5.2947549104965557</c:v>
                </c:pt>
                <c:pt idx="151">
                  <c:v>5.3713064819929119</c:v>
                </c:pt>
                <c:pt idx="152">
                  <c:v>5.4470164971169233</c:v>
                </c:pt>
                <c:pt idx="153">
                  <c:v>5.5218843239416238</c:v>
                </c:pt>
                <c:pt idx="154">
                  <c:v>5.5959094827961495</c:v>
                </c:pt>
                <c:pt idx="155">
                  <c:v>5.6690916546534176</c:v>
                </c:pt>
                <c:pt idx="156">
                  <c:v>5.7414306888831081</c:v>
                </c:pt>
                <c:pt idx="157">
                  <c:v>5.8129266103702806</c:v>
                </c:pt>
                <c:pt idx="158">
                  <c:v>5.8835796260015147</c:v>
                </c:pt>
                <c:pt idx="159">
                  <c:v>5.9533901305225063</c:v>
                </c:pt>
                <c:pt idx="160">
                  <c:v>6.0223587117726156</c:v>
                </c:pt>
                <c:pt idx="161">
                  <c:v>6.0904861553035889</c:v>
                </c:pt>
                <c:pt idx="162">
                  <c:v>6.1577734483911533</c:v>
                </c:pt>
                <c:pt idx="163">
                  <c:v>6.2242217834497691</c:v>
                </c:pt>
                <c:pt idx="164">
                  <c:v>6.2898325608621271</c:v>
                </c:pt>
                <c:pt idx="165">
                  <c:v>6.3546073912362653</c:v>
                </c:pt>
                <c:pt idx="166">
                  <c:v>6.4185480971044582</c:v>
                </c:pt>
                <c:pt idx="167">
                  <c:v>6.4816567140790662</c:v>
                </c:pt>
                <c:pt idx="168">
                  <c:v>6.5439354914815766</c:v>
                </c:pt>
                <c:pt idx="169">
                  <c:v>6.6053868924619588</c:v>
                </c:pt>
                <c:pt idx="170">
                  <c:v>6.6660135936263174</c:v>
                </c:pt>
                <c:pt idx="171">
                  <c:v>6.7258184841914801</c:v>
                </c:pt>
                <c:pt idx="172">
                  <c:v>6.7848046646858657</c:v>
                </c:pt>
                <c:pt idx="173">
                  <c:v>6.8429754452164477</c:v>
                </c:pt>
                <c:pt idx="174">
                  <c:v>6.9003343433220827</c:v>
                </c:pt>
                <c:pt idx="175">
                  <c:v>6.9568850814338754</c:v>
                </c:pt>
                <c:pt idx="176">
                  <c:v>7.0126315839634374</c:v>
                </c:pt>
                <c:pt idx="177">
                  <c:v>7.0675779740401801</c:v>
                </c:pt>
                <c:pt idx="178">
                  <c:v>7.1217285699187629</c:v>
                </c:pt>
                <c:pt idx="179">
                  <c:v>7.1750878810779852</c:v>
                </c:pt>
                <c:pt idx="180">
                  <c:v>7.22766060403222</c:v>
                </c:pt>
                <c:pt idx="181">
                  <c:v>7.2794516178765107</c:v>
                </c:pt>
                <c:pt idx="182">
                  <c:v>7.3304659795861582</c:v>
                </c:pt>
                <c:pt idx="183">
                  <c:v>7.3807089190914148</c:v>
                </c:pt>
                <c:pt idx="184">
                  <c:v>7.4301858341476787</c:v>
                </c:pt>
                <c:pt idx="185">
                  <c:v>7.4789022850210687</c:v>
                </c:pt>
                <c:pt idx="186">
                  <c:v>7.5268639890090361</c:v>
                </c:pt>
                <c:pt idx="187">
                  <c:v>7.5740768148150766</c:v>
                </c:pt>
                <c:pt idx="188">
                  <c:v>7.6205467767962043</c:v>
                </c:pt>
                <c:pt idx="189">
                  <c:v>7.666280029101312</c:v>
                </c:pt>
                <c:pt idx="190">
                  <c:v>7.7112828597179188</c:v>
                </c:pt>
                <c:pt idx="191">
                  <c:v>7.7555616844443342</c:v>
                </c:pt>
                <c:pt idx="192">
                  <c:v>7.7991230408035586</c:v>
                </c:pt>
                <c:pt idx="193">
                  <c:v>7.8419735819146696</c:v>
                </c:pt>
                <c:pt idx="194">
                  <c:v>7.8841200703367615</c:v>
                </c:pt>
                <c:pt idx="195">
                  <c:v>7.9255693718998712</c:v>
                </c:pt>
                <c:pt idx="196">
                  <c:v>7.966328449536614</c:v>
                </c:pt>
                <c:pt idx="197">
                  <c:v>8.006404357127666</c:v>
                </c:pt>
                <c:pt idx="198">
                  <c:v>8.0458042333733797</c:v>
                </c:pt>
                <c:pt idx="199">
                  <c:v>8.0845352957033398</c:v>
                </c:pt>
                <c:pt idx="200">
                  <c:v>8.1226048342348083</c:v>
                </c:pt>
                <c:pt idx="201">
                  <c:v>8.160020205790472</c:v>
                </c:pt>
                <c:pt idx="202">
                  <c:v>8.1967888279850722</c:v>
                </c:pt>
                <c:pt idx="203">
                  <c:v>8.2329181733900416</c:v>
                </c:pt>
                <c:pt idx="204">
                  <c:v>8.2684157637843896</c:v>
                </c:pt>
                <c:pt idx="205">
                  <c:v>8.3032891644996578</c:v>
                </c:pt>
                <c:pt idx="206">
                  <c:v>8.3375459788659327</c:v>
                </c:pt>
                <c:pt idx="207">
                  <c:v>8.3711938427654573</c:v>
                </c:pt>
                <c:pt idx="208">
                  <c:v>8.4042404192996827</c:v>
                </c:pt>
                <c:pt idx="209">
                  <c:v>8.4366933935750925</c:v>
                </c:pt>
                <c:pt idx="210">
                  <c:v>8.4685604676124999</c:v>
                </c:pt>
                <c:pt idx="211">
                  <c:v>8.4998493553839864</c:v>
                </c:pt>
                <c:pt idx="212">
                  <c:v>8.5305677779812576</c:v>
                </c:pt>
                <c:pt idx="213">
                  <c:v>8.560723458918476</c:v>
                </c:pt>
                <c:pt idx="214">
                  <c:v>8.5903241195723066</c:v>
                </c:pt>
                <c:pt idx="215">
                  <c:v>8.619377474761416</c:v>
                </c:pt>
                <c:pt idx="216">
                  <c:v>8.6478912284671843</c:v>
                </c:pt>
                <c:pt idx="217">
                  <c:v>8.6758730696970261</c:v>
                </c:pt>
                <c:pt idx="218">
                  <c:v>8.7033306684912848</c:v>
                </c:pt>
                <c:pt idx="219">
                  <c:v>8.7302716720743181</c:v>
                </c:pt>
                <c:pt idx="220">
                  <c:v>8.7567037011500002</c:v>
                </c:pt>
                <c:pt idx="221">
                  <c:v>8.7826343463415757</c:v>
                </c:pt>
                <c:pt idx="222">
                  <c:v>8.808071164775459</c:v>
                </c:pt>
                <c:pt idx="223">
                  <c:v>8.8330216768083023</c:v>
                </c:pt>
                <c:pt idx="224">
                  <c:v>8.8574933628963564</c:v>
                </c:pt>
                <c:pt idx="225">
                  <c:v>8.8814936606059334</c:v>
                </c:pt>
                <c:pt idx="226">
                  <c:v>8.9050299617634909</c:v>
                </c:pt>
                <c:pt idx="227">
                  <c:v>8.9281096097437018</c:v>
                </c:pt>
                <c:pt idx="228">
                  <c:v>8.9507398968936798</c:v>
                </c:pt>
                <c:pt idx="229">
                  <c:v>8.97292806209121</c:v>
                </c:pt>
                <c:pt idx="230">
                  <c:v>8.9946812884349114</c:v>
                </c:pt>
                <c:pt idx="231">
                  <c:v>9.0160067010639047</c:v>
                </c:pt>
                <c:pt idx="232">
                  <c:v>9.0369113651044906</c:v>
                </c:pt>
                <c:pt idx="233">
                  <c:v>9.0574022837412667</c:v>
                </c:pt>
                <c:pt idx="234">
                  <c:v>9.077486396409979</c:v>
                </c:pt>
                <c:pt idx="235">
                  <c:v>9.0971705771092388</c:v>
                </c:pt>
                <c:pt idx="236">
                  <c:v>9.1164616328283099</c:v>
                </c:pt>
                <c:pt idx="237">
                  <c:v>9.1353663020879807</c:v>
                </c:pt>
                <c:pt idx="238">
                  <c:v>9.1538912535915014</c:v>
                </c:pt>
                <c:pt idx="239">
                  <c:v>9.1720430849825476</c:v>
                </c:pt>
                <c:pt idx="240">
                  <c:v>9.1898283217071821</c:v>
                </c:pt>
                <c:pt idx="241">
                  <c:v>9.2072534159766164</c:v>
                </c:pt>
                <c:pt idx="242">
                  <c:v>9.2243247458277189</c:v>
                </c:pt>
                <c:pt idx="243">
                  <c:v>9.241048614278121</c:v>
                </c:pt>
                <c:pt idx="244">
                  <c:v>9.257431248572761</c:v>
                </c:pt>
                <c:pt idx="245">
                  <c:v>9.2734787995188004</c:v>
                </c:pt>
                <c:pt idx="246">
                  <c:v>9.2891973409057407</c:v>
                </c:pt>
                <c:pt idx="247">
                  <c:v>9.3045928690077009</c:v>
                </c:pt>
                <c:pt idx="248">
                  <c:v>9.3196713021647319</c:v>
                </c:pt>
                <c:pt idx="249">
                  <c:v>9.3344384804402285</c:v>
                </c:pt>
                <c:pt idx="250">
                  <c:v>9.3489001653513366</c:v>
                </c:pt>
                <c:pt idx="251">
                  <c:v>9.3630620396694599</c:v>
                </c:pt>
                <c:pt idx="252">
                  <c:v>9.3769297072879443</c:v>
                </c:pt>
                <c:pt idx="253">
                  <c:v>9.3905086931540467</c:v>
                </c:pt>
                <c:pt idx="254">
                  <c:v>9.4038044432624126</c:v>
                </c:pt>
                <c:pt idx="255">
                  <c:v>9.4168223247072564</c:v>
                </c:pt>
                <c:pt idx="256">
                  <c:v>9.4295676257905683</c:v>
                </c:pt>
                <c:pt idx="257">
                  <c:v>9.4420455561836718</c:v>
                </c:pt>
                <c:pt idx="258">
                  <c:v>9.4542612471395806</c:v>
                </c:pt>
                <c:pt idx="259">
                  <c:v>9.4662197517535702</c:v>
                </c:pt>
                <c:pt idx="260">
                  <c:v>9.4779260452695464</c:v>
                </c:pt>
                <c:pt idx="261">
                  <c:v>9.4893850254297778</c:v>
                </c:pt>
                <c:pt idx="262">
                  <c:v>9.5006015128656784</c:v>
                </c:pt>
                <c:pt idx="263">
                  <c:v>9.5115802515273291</c:v>
                </c:pt>
                <c:pt idx="264">
                  <c:v>9.5223259091495667</c:v>
                </c:pt>
                <c:pt idx="265">
                  <c:v>9.5328430777524709</c:v>
                </c:pt>
                <c:pt idx="266">
                  <c:v>9.5431362741741932</c:v>
                </c:pt>
                <c:pt idx="267">
                  <c:v>9.5532099406340976</c:v>
                </c:pt>
                <c:pt idx="268">
                  <c:v>9.5630684453242498</c:v>
                </c:pt>
                <c:pt idx="269">
                  <c:v>9.5727160830274372</c:v>
                </c:pt>
                <c:pt idx="270">
                  <c:v>9.5821570757598096</c:v>
                </c:pt>
                <c:pt idx="271">
                  <c:v>9.5913955734364595</c:v>
                </c:pt>
                <c:pt idx="272">
                  <c:v>9.6004356545582059</c:v>
                </c:pt>
                <c:pt idx="273">
                  <c:v>9.6092813269179906</c:v>
                </c:pt>
                <c:pt idx="274">
                  <c:v>9.6179365283252558</c:v>
                </c:pt>
                <c:pt idx="275">
                  <c:v>9.6264051273468461</c:v>
                </c:pt>
                <c:pt idx="276">
                  <c:v>9.634690924063003</c:v>
                </c:pt>
                <c:pt idx="277">
                  <c:v>9.6427976508369593</c:v>
                </c:pt>
                <c:pt idx="278">
                  <c:v>9.6507289730968981</c:v>
                </c:pt>
                <c:pt idx="279">
                  <c:v>9.6584884901289758</c:v>
                </c:pt>
                <c:pt idx="280">
                  <c:v>9.6660797358801105</c:v>
                </c:pt>
                <c:pt idx="281">
                  <c:v>9.673506179769479</c:v>
                </c:pt>
                <c:pt idx="282">
                  <c:v>9.6807712275074902</c:v>
                </c:pt>
                <c:pt idx="283">
                  <c:v>9.6878782219212418</c:v>
                </c:pt>
                <c:pt idx="284">
                  <c:v>9.694830443785392</c:v>
                </c:pt>
                <c:pt idx="285">
                  <c:v>9.7016311126574752</c:v>
                </c:pt>
                <c:pt idx="286">
                  <c:v>9.7082833877167811</c:v>
                </c:pt>
                <c:pt idx="287">
                  <c:v>9.7147903686058417</c:v>
                </c:pt>
                <c:pt idx="288">
                  <c:v>9.7211550962737245</c:v>
                </c:pt>
                <c:pt idx="289">
                  <c:v>9.727380553820355</c:v>
                </c:pt>
                <c:pt idx="290">
                  <c:v>9.7334696673410672</c:v>
                </c:pt>
                <c:pt idx="291">
                  <c:v>9.7394253067706806</c:v>
                </c:pt>
                <c:pt idx="292">
                  <c:v>9.7452502867264599</c:v>
                </c:pt>
                <c:pt idx="293">
                  <c:v>9.7509473673492533</c:v>
                </c:pt>
                <c:pt idx="294">
                  <c:v>9.7565192551422495</c:v>
                </c:pt>
                <c:pt idx="295">
                  <c:v>9.7619686038067925</c:v>
                </c:pt>
                <c:pt idx="296">
                  <c:v>9.767298015074644</c:v>
                </c:pt>
                <c:pt idx="297">
                  <c:v>9.7725100395362929</c:v>
                </c:pt>
                <c:pt idx="298">
                  <c:v>9.7776071774647484</c:v>
                </c:pt>
                <c:pt idx="299">
                  <c:v>9.7825918796344027</c:v>
                </c:pt>
                <c:pt idx="300">
                  <c:v>9.7874665481345868</c:v>
                </c:pt>
                <c:pt idx="301">
                  <c:v>9.7922335371773404</c:v>
                </c:pt>
                <c:pt idx="302">
                  <c:v>9.7968951538991398</c:v>
                </c:pt>
                <c:pt idx="303">
                  <c:v>9.8014536591561487</c:v>
                </c:pt>
                <c:pt idx="304">
                  <c:v>9.8059112683127623</c:v>
                </c:pt>
                <c:pt idx="305">
                  <c:v>9.8102701520230866</c:v>
                </c:pt>
                <c:pt idx="306">
                  <c:v>9.8145324370051394</c:v>
                </c:pt>
                <c:pt idx="307">
                  <c:v>9.8187002068074936</c:v>
                </c:pt>
                <c:pt idx="308">
                  <c:v>9.8227755025681329</c:v>
                </c:pt>
                <c:pt idx="309">
                  <c:v>9.8267603237653702</c:v>
                </c:pt>
                <c:pt idx="310">
                  <c:v>9.8306566289605541</c:v>
                </c:pt>
                <c:pt idx="311">
                  <c:v>9.8344663365324756</c:v>
                </c:pt>
                <c:pt idx="312">
                  <c:v>9.8381913254032529</c:v>
                </c:pt>
                <c:pt idx="313">
                  <c:v>9.8418334357556443</c:v>
                </c:pt>
                <c:pt idx="314">
                  <c:v>9.8453944697415352</c:v>
                </c:pt>
                <c:pt idx="315">
                  <c:v>9.8488761921816614</c:v>
                </c:pt>
                <c:pt idx="316">
                  <c:v>9.8522803312563347</c:v>
                </c:pt>
                <c:pt idx="317">
                  <c:v>9.8556085791871428</c:v>
                </c:pt>
                <c:pt idx="318">
                  <c:v>9.8588625929095919</c:v>
                </c:pt>
                <c:pt idx="319">
                  <c:v>9.8620439947365774</c:v>
                </c:pt>
                <c:pt idx="320">
                  <c:v>9.8651543730126683</c:v>
                </c:pt>
                <c:pt idx="321">
                  <c:v>9.8681952827591868</c:v>
                </c:pt>
                <c:pt idx="322">
                  <c:v>9.871168246310031</c:v>
                </c:pt>
                <c:pt idx="323">
                  <c:v>9.8740747539382312</c:v>
                </c:pt>
                <c:pt idx="324">
                  <c:v>9.8769162644732678</c:v>
                </c:pt>
                <c:pt idx="325">
                  <c:v>9.8796942059091073</c:v>
                </c:pt>
                <c:pt idx="326">
                  <c:v>9.882409976003018</c:v>
                </c:pt>
                <c:pt idx="327">
                  <c:v>9.8850649428651369</c:v>
                </c:pt>
                <c:pt idx="328">
                  <c:v>9.8876604455388524</c:v>
                </c:pt>
                <c:pt idx="329">
                  <c:v>9.8901977945720301</c:v>
                </c:pt>
                <c:pt idx="330">
                  <c:v>9.8926782725790776</c:v>
                </c:pt>
                <c:pt idx="331">
                  <c:v>9.8951031347939882</c:v>
                </c:pt>
                <c:pt idx="332">
                  <c:v>9.8974736096142983</c:v>
                </c:pt>
                <c:pt idx="333">
                  <c:v>9.8997908991361125</c:v>
                </c:pt>
                <c:pt idx="334">
                  <c:v>9.9020561796802031</c:v>
                </c:pt>
                <c:pt idx="335">
                  <c:v>9.9042706023092624</c:v>
                </c:pt>
                <c:pt idx="336">
                  <c:v>9.9064352933363828</c:v>
                </c:pt>
                <c:pt idx="337">
                  <c:v>9.9085513548248443</c:v>
                </c:pt>
                <c:pt idx="338">
                  <c:v>9.9106198650792461</c:v>
                </c:pt>
                <c:pt idx="339">
                  <c:v>9.9126418791281345</c:v>
                </c:pt>
                <c:pt idx="340">
                  <c:v>9.9146184291981214</c:v>
                </c:pt>
                <c:pt idx="341">
                  <c:v>9.9165505251796731</c:v>
                </c:pt>
                <c:pt idx="342">
                  <c:v>9.9184391550845596</c:v>
                </c:pt>
                <c:pt idx="343">
                  <c:v>9.9202852854951509</c:v>
                </c:pt>
                <c:pt idx="344">
                  <c:v>9.9220898620055777</c:v>
                </c:pt>
                <c:pt idx="345">
                  <c:v>9.9238538096548847</c:v>
                </c:pt>
                <c:pt idx="346">
                  <c:v>9.9255780333522594</c:v>
                </c:pt>
                <c:pt idx="347">
                  <c:v>9.9272634182944692</c:v>
                </c:pt>
                <c:pt idx="348">
                  <c:v>9.9289108303755444</c:v>
                </c:pt>
                <c:pt idx="349">
                  <c:v>9.9305211165888565</c:v>
                </c:pt>
                <c:pt idx="350">
                  <c:v>9.9320951054216593</c:v>
                </c:pt>
                <c:pt idx="351">
                  <c:v>9.933633607242232</c:v>
                </c:pt>
                <c:pt idx="352">
                  <c:v>9.9351374146796765</c:v>
                </c:pt>
                <c:pt idx="353">
                  <c:v>9.9366073029965261</c:v>
                </c:pt>
                <c:pt idx="354">
                  <c:v>9.938044030454213</c:v>
                </c:pt>
                <c:pt idx="355">
                  <c:v>9.9394483386715446</c:v>
                </c:pt>
                <c:pt idx="356">
                  <c:v>9.9408209529762566</c:v>
                </c:pt>
                <c:pt idx="357">
                  <c:v>9.9421625827497788</c:v>
                </c:pt>
                <c:pt idx="358">
                  <c:v>9.943473921765273</c:v>
                </c:pt>
                <c:pt idx="359">
                  <c:v>9.9447556485191129</c:v>
                </c:pt>
                <c:pt idx="360">
                  <c:v>9.9460084265558066</c:v>
                </c:pt>
                <c:pt idx="361">
                  <c:v>9.9472329047865902</c:v>
                </c:pt>
                <c:pt idx="362">
                  <c:v>9.9484297178016945</c:v>
                </c:pt>
                <c:pt idx="363">
                  <c:v>9.9495994861764103</c:v>
                </c:pt>
                <c:pt idx="364">
                  <c:v>9.9507428167711076</c:v>
                </c:pt>
                <c:pt idx="365">
                  <c:v>9.9518603030252049</c:v>
                </c:pt>
                <c:pt idx="366">
                  <c:v>9.9529525252453261</c:v>
                </c:pt>
                <c:pt idx="367">
                  <c:v>9.9540200508875838</c:v>
                </c:pt>
                <c:pt idx="368">
                  <c:v>9.9550634348342335</c:v>
                </c:pt>
                <c:pt idx="369">
                  <c:v>9.9560832196647038</c:v>
                </c:pt>
                <c:pt idx="370">
                  <c:v>9.9570799359211399</c:v>
                </c:pt>
                <c:pt idx="371">
                  <c:v>9.9580541023685445</c:v>
                </c:pt>
                <c:pt idx="372">
                  <c:v>9.9590062262496026</c:v>
                </c:pt>
                <c:pt idx="373">
                  <c:v>9.9599368035342959</c:v>
                </c:pt>
                <c:pt idx="374">
                  <c:v>9.960846319164407</c:v>
                </c:pt>
                <c:pt idx="375">
                  <c:v>9.9617352472929905</c:v>
                </c:pt>
                <c:pt idx="376">
                  <c:v>9.9626040515189036</c:v>
                </c:pt>
                <c:pt idx="377">
                  <c:v>9.9634531851164834</c:v>
                </c:pt>
                <c:pt idx="378">
                  <c:v>9.9642830912604765</c:v>
                </c:pt>
                <c:pt idx="379">
                  <c:v>9.9650942032463075</c:v>
                </c:pt>
                <c:pt idx="380">
                  <c:v>9.9658869447057175</c:v>
                </c:pt>
                <c:pt idx="381">
                  <c:v>9.9666617298179805</c:v>
                </c:pt>
                <c:pt idx="382">
                  <c:v>9.9674189635166197</c:v>
                </c:pt>
                <c:pt idx="383">
                  <c:v>9.9681590416918517</c:v>
                </c:pt>
                <c:pt idx="384">
                  <c:v>9.9688823513887748</c:v>
                </c:pt>
                <c:pt idx="385">
                  <c:v>9.9695892710013503</c:v>
                </c:pt>
                <c:pt idx="386">
                  <c:v>9.9702801704623489</c:v>
                </c:pt>
                <c:pt idx="387">
                  <c:v>9.9709554114292533</c:v>
                </c:pt>
                <c:pt idx="388">
                  <c:v>9.9716153474662246</c:v>
                </c:pt>
                <c:pt idx="389">
                  <c:v>9.9722603242222494</c:v>
                </c:pt>
                <c:pt idx="390">
                  <c:v>9.9728906796054595</c:v>
                </c:pt>
                <c:pt idx="391">
                  <c:v>9.9735067439537808</c:v>
                </c:pt>
                <c:pt idx="392">
                  <c:v>9.9741088402019304</c:v>
                </c:pt>
                <c:pt idx="393">
                  <c:v>9.974697284044856</c:v>
                </c:pt>
                <c:pt idx="394">
                  <c:v>9.9752723840976838</c:v>
                </c:pt>
                <c:pt idx="395">
                  <c:v>9.9758344420522445</c:v>
                </c:pt>
                <c:pt idx="396">
                  <c:v>9.9763837528302464</c:v>
                </c:pt>
                <c:pt idx="397">
                  <c:v>9.9769206047331682</c:v>
                </c:pt>
                <c:pt idx="398">
                  <c:v>9.9774452795888937</c:v>
                </c:pt>
                <c:pt idx="399">
                  <c:v>9.9779580528952625</c:v>
                </c:pt>
                <c:pt idx="400">
                  <c:v>9.9784591939604539</c:v>
                </c:pt>
                <c:pt idx="401">
                  <c:v>9.9789489660403845</c:v>
                </c:pt>
                <c:pt idx="402">
                  <c:v>9.9794276264731394</c:v>
                </c:pt>
                <c:pt idx="403">
                  <c:v>9.9798954268104527</c:v>
                </c:pt>
                <c:pt idx="404">
                  <c:v>9.98035261294641</c:v>
                </c:pt>
                <c:pt idx="405">
                  <c:v>9.980799425243303</c:v>
                </c:pt>
                <c:pt idx="406">
                  <c:v>9.9812360986547688</c:v>
                </c:pt>
                <c:pt idx="407">
                  <c:v>9.9816628628462691</c:v>
                </c:pt>
                <c:pt idx="408">
                  <c:v>9.9820799423129323</c:v>
                </c:pt>
                <c:pt idx="409">
                  <c:v>9.9824875564948314</c:v>
                </c:pt>
                <c:pt idx="410">
                  <c:v>9.9828859198897675</c:v>
                </c:pt>
                <c:pt idx="411">
                  <c:v>9.9832752421635576</c:v>
                </c:pt>
                <c:pt idx="412">
                  <c:v>9.983655728257947</c:v>
                </c:pt>
                <c:pt idx="413">
                  <c:v>9.9840275784961499</c:v>
                </c:pt>
                <c:pt idx="414">
                  <c:v>9.9843909886860747</c:v>
                </c:pt>
                <c:pt idx="415">
                  <c:v>9.9847461502212997</c:v>
                </c:pt>
                <c:pt idx="416">
                  <c:v>9.9850932501798404</c:v>
                </c:pt>
                <c:pt idx="417">
                  <c:v>9.9854324714207134</c:v>
                </c:pt>
                <c:pt idx="418">
                  <c:v>9.9857639926784429</c:v>
                </c:pt>
                <c:pt idx="419">
                  <c:v>9.9860879886554255</c:v>
                </c:pt>
                <c:pt idx="420">
                  <c:v>9.9864046301123146</c:v>
                </c:pt>
                <c:pt idx="421">
                  <c:v>9.9867140839563895</c:v>
                </c:pt>
                <c:pt idx="422">
                  <c:v>9.9870165133279727</c:v>
                </c:pt>
                <c:pt idx="423">
                  <c:v>9.987312077684976</c:v>
                </c:pt>
                <c:pt idx="424">
                  <c:v>9.9876009328855453</c:v>
                </c:pt>
                <c:pt idx="425">
                  <c:v>9.9878832312688992</c:v>
                </c:pt>
                <c:pt idx="426">
                  <c:v>9.9881591217343786</c:v>
                </c:pt>
                <c:pt idx="427">
                  <c:v>9.9884287498187625</c:v>
                </c:pt>
                <c:pt idx="428">
                  <c:v>9.9886922577718451</c:v>
                </c:pt>
                <c:pt idx="429">
                  <c:v>9.9889497846303765</c:v>
                </c:pt>
                <c:pt idx="430">
                  <c:v>9.9892014662903339</c:v>
                </c:pt>
                <c:pt idx="431">
                  <c:v>9.9894474355776168</c:v>
                </c:pt>
                <c:pt idx="432">
                  <c:v>9.9896878223171672</c:v>
                </c:pt>
                <c:pt idx="433">
                  <c:v>9.9899227534005401</c:v>
                </c:pt>
                <c:pt idx="434">
                  <c:v>9.9901523528520109</c:v>
                </c:pt>
                <c:pt idx="435">
                  <c:v>9.9903767418931793</c:v>
                </c:pt>
                <c:pt idx="436">
                  <c:v>9.9905960390061743</c:v>
                </c:pt>
                <c:pt idx="437">
                  <c:v>9.9908103599954075</c:v>
                </c:pt>
                <c:pt idx="438">
                  <c:v>9.9910198180480077</c:v>
                </c:pt>
                <c:pt idx="439">
                  <c:v>9.991224523792873</c:v>
                </c:pt>
                <c:pt idx="440">
                  <c:v>9.991424585358418</c:v>
                </c:pt>
                <c:pt idx="441">
                  <c:v>9.991620108429057</c:v>
                </c:pt>
                <c:pt idx="442">
                  <c:v>9.9918111963003966</c:v>
                </c:pt>
                <c:pt idx="443">
                  <c:v>9.9919979499332179</c:v>
                </c:pt>
                <c:pt idx="444">
                  <c:v>9.9921804680062678</c:v>
                </c:pt>
                <c:pt idx="445">
                  <c:v>9.9923588469678393</c:v>
                </c:pt>
                <c:pt idx="446">
                  <c:v>9.9925331810862321</c:v>
                </c:pt>
                <c:pt idx="447">
                  <c:v>9.9927035624990843</c:v>
                </c:pt>
                <c:pt idx="448">
                  <c:v>9.9928700812615894</c:v>
                </c:pt>
                <c:pt idx="449">
                  <c:v>9.9930328253936391</c:v>
                </c:pt>
                <c:pt idx="450">
                  <c:v>9.9931918809259468</c:v>
                </c:pt>
                <c:pt idx="451">
                  <c:v>9.9933473319450812</c:v>
                </c:pt>
                <c:pt idx="452">
                  <c:v>9.9934992606375506</c:v>
                </c:pt>
                <c:pt idx="453">
                  <c:v>9.9936477473328811</c:v>
                </c:pt>
                <c:pt idx="454">
                  <c:v>9.9937928705457146</c:v>
                </c:pt>
                <c:pt idx="455">
                  <c:v>9.9939347070170008</c:v>
                </c:pt>
                <c:pt idx="456">
                  <c:v>9.9940733317542545</c:v>
                </c:pt>
                <c:pt idx="457">
                  <c:v>9.9942088180708897</c:v>
                </c:pt>
                <c:pt idx="458">
                  <c:v>9.9943412376247114</c:v>
                </c:pt>
                <c:pt idx="459">
                  <c:v>9.9944706604555336</c:v>
                </c:pt>
                <c:pt idx="460">
                  <c:v>9.994597155021939</c:v>
                </c:pt>
                <c:pt idx="461">
                  <c:v>9.9947207882372524</c:v>
                </c:pt>
                <c:pt idx="462">
                  <c:v>9.9948416255046606</c:v>
                </c:pt>
                <c:pt idx="463">
                  <c:v>9.9949597307516083</c:v>
                </c:pt>
                <c:pt idx="464">
                  <c:v>9.9950751664633692</c:v>
                </c:pt>
                <c:pt idx="465">
                  <c:v>9.9951879937158949</c:v>
                </c:pt>
                <c:pt idx="466">
                  <c:v>9.9952982722079238</c:v>
                </c:pt>
                <c:pt idx="467">
                  <c:v>9.9954060602923835</c:v>
                </c:pt>
                <c:pt idx="468">
                  <c:v>9.9955114150070585</c:v>
                </c:pt>
                <c:pt idx="469">
                  <c:v>9.9956143921046081</c:v>
                </c:pt>
                <c:pt idx="470">
                  <c:v>9.9957150460819051</c:v>
                </c:pt>
                <c:pt idx="471">
                  <c:v>9.9958134302086918</c:v>
                </c:pt>
                <c:pt idx="472">
                  <c:v>9.9959095965556326</c:v>
                </c:pt>
                <c:pt idx="473">
                  <c:v>9.9960035960217208</c:v>
                </c:pt>
                <c:pt idx="474">
                  <c:v>9.996095478361072</c:v>
                </c:pt>
                <c:pt idx="475">
                  <c:v>9.9961852922091303</c:v>
                </c:pt>
                <c:pt idx="476">
                  <c:v>9.9962730851082657</c:v>
                </c:pt>
                <c:pt idx="477">
                  <c:v>9.9963589035328404</c:v>
                </c:pt>
                <c:pt idx="478">
                  <c:v>9.9964427929136743</c:v>
                </c:pt>
                <c:pt idx="479">
                  <c:v>9.9965247976619889</c:v>
                </c:pt>
                <c:pt idx="480">
                  <c:v>9.9966049611928032</c:v>
                </c:pt>
                <c:pt idx="481">
                  <c:v>9.9966833259478367</c:v>
                </c:pt>
                <c:pt idx="482">
                  <c:v>9.9967599334178416</c:v>
                </c:pt>
                <c:pt idx="483">
                  <c:v>9.9968348241645231</c:v>
                </c:pt>
                <c:pt idx="484">
                  <c:v>9.9969080378418944</c:v>
                </c:pt>
                <c:pt idx="485">
                  <c:v>9.9969796132171851</c:v>
                </c:pt>
                <c:pt idx="486">
                  <c:v>9.9970495881913237</c:v>
                </c:pt>
                <c:pt idx="487">
                  <c:v>9.9971179998188777</c:v>
                </c:pt>
                <c:pt idx="488">
                  <c:v>9.9971848843276288</c:v>
                </c:pt>
                <c:pt idx="489">
                  <c:v>9.9972502771377005</c:v>
                </c:pt>
                <c:pt idx="490">
                  <c:v>9.9973142128802159</c:v>
                </c:pt>
                <c:pt idx="491">
                  <c:v>9.9973767254155828</c:v>
                </c:pt>
                <c:pt idx="492">
                  <c:v>9.9974378478513781</c:v>
                </c:pt>
                <c:pt idx="493">
                  <c:v>9.9974976125598065</c:v>
                </c:pt>
                <c:pt idx="494">
                  <c:v>9.9975560511947954</c:v>
                </c:pt>
                <c:pt idx="495">
                  <c:v>9.997613194708709</c:v>
                </c:pt>
                <c:pt idx="496">
                  <c:v>9.9976690733686819</c:v>
                </c:pt>
                <c:pt idx="497">
                  <c:v>9.9977237167726063</c:v>
                </c:pt>
                <c:pt idx="498">
                  <c:v>9.9977771538647673</c:v>
                </c:pt>
                <c:pt idx="499">
                  <c:v>9.997829412951118</c:v>
                </c:pt>
                <c:pt idx="500">
                  <c:v>9.9978805217142384</c:v>
                </c:pt>
                <c:pt idx="501">
                  <c:v>9.9979305072279629</c:v>
                </c:pt>
                <c:pt idx="502">
                  <c:v>9.9979793959716652</c:v>
                </c:pt>
                <c:pt idx="503">
                  <c:v>9.9980272138442672</c:v>
                </c:pt>
                <c:pt idx="504">
                  <c:v>9.9980739861779124</c:v>
                </c:pt>
                <c:pt idx="505">
                  <c:v>9.9981197377513524</c:v>
                </c:pt>
                <c:pt idx="506">
                  <c:v>9.9981644928030491</c:v>
                </c:pt>
                <c:pt idx="507">
                  <c:v>9.9982082750439716</c:v>
                </c:pt>
                <c:pt idx="508">
                  <c:v>9.9982511076701392</c:v>
                </c:pt>
                <c:pt idx="509">
                  <c:v>9.998293013374882</c:v>
                </c:pt>
                <c:pt idx="510">
                  <c:v>9.9983340143608288</c:v>
                </c:pt>
                <c:pt idx="511">
                  <c:v>9.998374132351648</c:v>
                </c:pt>
                <c:pt idx="512">
                  <c:v>9.9984133886035433</c:v>
                </c:pt>
                <c:pt idx="513">
                  <c:v>9.9984518039164705</c:v>
                </c:pt>
                <c:pt idx="514">
                  <c:v>9.9984893986451588</c:v>
                </c:pt>
                <c:pt idx="515">
                  <c:v>9.9985261927098659</c:v>
                </c:pt>
                <c:pt idx="516">
                  <c:v>9.998562205606893</c:v>
                </c:pt>
                <c:pt idx="517">
                  <c:v>9.9985974564189384</c:v>
                </c:pt>
                <c:pt idx="518">
                  <c:v>9.9986319638251455</c:v>
                </c:pt>
                <c:pt idx="519">
                  <c:v>9.9986657461110156</c:v>
                </c:pt>
                <c:pt idx="520">
                  <c:v>9.9986988211780599</c:v>
                </c:pt>
                <c:pt idx="521">
                  <c:v>9.9987312065532805</c:v>
                </c:pt>
                <c:pt idx="522">
                  <c:v>9.9987629193984322</c:v>
                </c:pt>
                <c:pt idx="523">
                  <c:v>9.9987939765191172</c:v>
                </c:pt>
                <c:pt idx="524">
                  <c:v>9.9988243943736652</c:v>
                </c:pt>
                <c:pt idx="525">
                  <c:v>9.9988541890818468</c:v>
                </c:pt>
                <c:pt idx="526">
                  <c:v>9.9988833764333922</c:v>
                </c:pt>
                <c:pt idx="527">
                  <c:v>9.9989119718963622</c:v>
                </c:pt>
                <c:pt idx="528">
                  <c:v>9.9989399906253293</c:v>
                </c:pt>
                <c:pt idx="529">
                  <c:v>9.9989674474693846</c:v>
                </c:pt>
                <c:pt idx="530">
                  <c:v>9.9989943569800204</c:v>
                </c:pt>
                <c:pt idx="531">
                  <c:v>9.9990207334188064</c:v>
                </c:pt>
                <c:pt idx="532">
                  <c:v>9.9990465907649586</c:v>
                </c:pt>
                <c:pt idx="533">
                  <c:v>9.9990719427227273</c:v>
                </c:pt>
                <c:pt idx="534">
                  <c:v>9.9990968027286549</c:v>
                </c:pt>
                <c:pt idx="535">
                  <c:v>9.9991211839586871</c:v>
                </c:pt>
                <c:pt idx="536">
                  <c:v>9.9991450993351503</c:v>
                </c:pt>
                <c:pt idx="537">
                  <c:v>9.9991685615335903</c:v>
                </c:pt>
                <c:pt idx="538">
                  <c:v>9.9991915829894893</c:v>
                </c:pt>
                <c:pt idx="539">
                  <c:v>9.9992141759048341</c:v>
                </c:pt>
                <c:pt idx="540">
                  <c:v>9.9992363522546022</c:v>
                </c:pt>
                <c:pt idx="541">
                  <c:v>9.9992581237930747</c:v>
                </c:pt>
                <c:pt idx="542">
                  <c:v>9.9992795020600784</c:v>
                </c:pt>
                <c:pt idx="543">
                  <c:v>9.9993004983870932</c:v>
                </c:pt>
                <c:pt idx="544">
                  <c:v>9.9993211239032487</c:v>
                </c:pt>
                <c:pt idx="545">
                  <c:v>9.9993413895412182</c:v>
                </c:pt>
                <c:pt idx="546">
                  <c:v>9.9993613060430135</c:v>
                </c:pt>
                <c:pt idx="547">
                  <c:v>9.9993808839656673</c:v>
                </c:pt>
                <c:pt idx="548">
                  <c:v>9.9994001336868319</c:v>
                </c:pt>
                <c:pt idx="549">
                  <c:v>9.999419065410267</c:v>
                </c:pt>
                <c:pt idx="550">
                  <c:v>9.999437689171252</c:v>
                </c:pt>
                <c:pt idx="551">
                  <c:v>9.9994560148418916</c:v>
                </c:pt>
                <c:pt idx="552">
                  <c:v>9.9994740521363585</c:v>
                </c:pt>
                <c:pt idx="553">
                  <c:v>9.9994918106160284</c:v>
                </c:pt>
                <c:pt idx="554">
                  <c:v>9.9995092996945498</c:v>
                </c:pt>
                <c:pt idx="555">
                  <c:v>9.9995265286428197</c:v>
                </c:pt>
                <c:pt idx="556">
                  <c:v>9.9995435065939251</c:v>
                </c:pt>
                <c:pt idx="557">
                  <c:v>9.9995602425479362</c:v>
                </c:pt>
                <c:pt idx="558">
                  <c:v>9.9995767453767126</c:v>
                </c:pt>
                <c:pt idx="559">
                  <c:v>9.9995930238285879</c:v>
                </c:pt>
                <c:pt idx="560">
                  <c:v>9.9996090865330043</c:v>
                </c:pt>
                <c:pt idx="561">
                  <c:v>9.999624942005088</c:v>
                </c:pt>
                <c:pt idx="562">
                  <c:v>9.99964059865016</c:v>
                </c:pt>
                <c:pt idx="563">
                  <c:v>9.9996560647681836</c:v>
                </c:pt>
                <c:pt idx="564">
                  <c:v>9.9996713485581736</c:v>
                </c:pt>
                <c:pt idx="565">
                  <c:v>9.9996864581225342</c:v>
                </c:pt>
                <c:pt idx="566">
                  <c:v>9.9997014014713468</c:v>
                </c:pt>
                <c:pt idx="567">
                  <c:v>9.9997161865266317</c:v>
                </c:pt>
                <c:pt idx="568">
                  <c:v>9.9997308211265246</c:v>
                </c:pt>
                <c:pt idx="569">
                  <c:v>9.9997453130294431</c:v>
                </c:pt>
                <c:pt idx="570">
                  <c:v>9.9997596699181965</c:v>
                </c:pt>
                <c:pt idx="571">
                  <c:v>9.9997738994040564</c:v>
                </c:pt>
                <c:pt idx="572">
                  <c:v>9.9997880090307891</c:v>
                </c:pt>
                <c:pt idx="573">
                  <c:v>9.9998020062786566</c:v>
                </c:pt>
                <c:pt idx="574">
                  <c:v>9.9998158985683752</c:v>
                </c:pt>
                <c:pt idx="575">
                  <c:v>9.9998296932650543</c:v>
                </c:pt>
                <c:pt idx="576">
                  <c:v>9.9998433976820991</c:v>
                </c:pt>
                <c:pt idx="577">
                  <c:v>9.9998570190850753</c:v>
                </c:pt>
                <c:pt idx="578">
                  <c:v>9.9998705646955894</c:v>
                </c:pt>
                <c:pt idx="579">
                  <c:v>9.9998840416950792</c:v>
                </c:pt>
                <c:pt idx="580">
                  <c:v>9.9998974572286379</c:v>
                </c:pt>
                <c:pt idx="581">
                  <c:v>9.9999108184088144</c:v>
                </c:pt>
                <c:pt idx="582">
                  <c:v>9.9999241323193537</c:v>
                </c:pt>
                <c:pt idx="583">
                  <c:v>9.9999374060189847</c:v>
                </c:pt>
                <c:pt idx="584">
                  <c:v>9.9999506465451287</c:v>
                </c:pt>
                <c:pt idx="585">
                  <c:v>9.9999638609176564</c:v>
                </c:pt>
                <c:pt idx="586">
                  <c:v>9.9999770561425958</c:v>
                </c:pt>
                <c:pt idx="587">
                  <c:v>9.9999902392158511</c:v>
                </c:pt>
                <c:pt idx="588">
                  <c:v>10.000003417126898</c:v>
                </c:pt>
                <c:pt idx="589">
                  <c:v>10.000016596862523</c:v>
                </c:pt>
                <c:pt idx="590">
                  <c:v>10.000029785410474</c:v>
                </c:pt>
                <c:pt idx="591">
                  <c:v>10.000042989763219</c:v>
                </c:pt>
                <c:pt idx="592">
                  <c:v>10.000056216921619</c:v>
                </c:pt>
                <c:pt idx="593">
                  <c:v>10.00006947389865</c:v>
                </c:pt>
                <c:pt idx="594">
                  <c:v>10.000082767723121</c:v>
                </c:pt>
                <c:pt idx="595">
                  <c:v>10.000096105443392</c:v>
                </c:pt>
                <c:pt idx="596">
                  <c:v>10.000109494131127</c:v>
                </c:pt>
                <c:pt idx="597">
                  <c:v>10.000122940885033</c:v>
                </c:pt>
                <c:pt idx="598">
                  <c:v>10.000136452834624</c:v>
                </c:pt>
                <c:pt idx="599">
                  <c:v>10.000150037143996</c:v>
                </c:pt>
                <c:pt idx="600">
                  <c:v>10.000163701015634</c:v>
                </c:pt>
                <c:pt idx="601">
                  <c:v>10.000177451694235</c:v>
                </c:pt>
                <c:pt idx="602">
                  <c:v>10.000191296470524</c:v>
                </c:pt>
                <c:pt idx="603">
                  <c:v>10.00020524268516</c:v>
                </c:pt>
                <c:pt idx="604">
                  <c:v>10.000219297732583</c:v>
                </c:pt>
                <c:pt idx="605">
                  <c:v>10.000233469064971</c:v>
                </c:pt>
                <c:pt idx="606">
                  <c:v>10.000247764196168</c:v>
                </c:pt>
                <c:pt idx="607">
                  <c:v>10.000262190705685</c:v>
                </c:pt>
                <c:pt idx="608">
                  <c:v>10.000276756242704</c:v>
                </c:pt>
                <c:pt idx="609">
                  <c:v>10.000291468530143</c:v>
                </c:pt>
                <c:pt idx="610">
                  <c:v>10.000306335368746</c:v>
                </c:pt>
                <c:pt idx="611">
                  <c:v>10.000321364641227</c:v>
                </c:pt>
                <c:pt idx="612">
                  <c:v>10.000336564316441</c:v>
                </c:pt>
                <c:pt idx="613">
                  <c:v>10.000351942453612</c:v>
                </c:pt>
                <c:pt idx="614">
                  <c:v>10.000367507206612</c:v>
                </c:pt>
                <c:pt idx="615">
                  <c:v>10.000383266828274</c:v>
                </c:pt>
                <c:pt idx="616">
                  <c:v>10.000399229674777</c:v>
                </c:pt>
                <c:pt idx="617">
                  <c:v>10.00041540421007</c:v>
                </c:pt>
                <c:pt idx="618">
                  <c:v>10.00043179901038</c:v>
                </c:pt>
                <c:pt idx="619">
                  <c:v>10.000448422768724</c:v>
                </c:pt>
                <c:pt idx="620">
                  <c:v>10.000465284299549</c:v>
                </c:pt>
                <c:pt idx="621">
                  <c:v>10.000482392543397</c:v>
                </c:pt>
                <c:pt idx="622">
                  <c:v>10.000499756571639</c:v>
                </c:pt>
                <c:pt idx="623">
                  <c:v>10.000517385591303</c:v>
                </c:pt>
                <c:pt idx="624">
                  <c:v>10.000535288949933</c:v>
                </c:pt>
                <c:pt idx="625">
                  <c:v>10.000553476140565</c:v>
                </c:pt>
                <c:pt idx="626">
                  <c:v>10.000571956806757</c:v>
                </c:pt>
                <c:pt idx="627">
                  <c:v>10.000590740747691</c:v>
                </c:pt>
                <c:pt idx="628">
                  <c:v>10.000609837923392</c:v>
                </c:pt>
                <c:pt idx="629">
                  <c:v>10.000629258459986</c:v>
                </c:pt>
                <c:pt idx="630">
                  <c:v>10.00064901265509</c:v>
                </c:pt>
                <c:pt idx="631">
                  <c:v>10.00066911098326</c:v>
                </c:pt>
                <c:pt idx="632">
                  <c:v>10.000689564101558</c:v>
                </c:pt>
                <c:pt idx="633">
                  <c:v>10.00071038285518</c:v>
                </c:pt>
                <c:pt idx="634">
                  <c:v>10.000731578283247</c:v>
                </c:pt>
                <c:pt idx="635">
                  <c:v>10.000753161624623</c:v>
                </c:pt>
                <c:pt idx="636">
                  <c:v>10.000775144323896</c:v>
                </c:pt>
                <c:pt idx="637">
                  <c:v>10.00079753803743</c:v>
                </c:pt>
                <c:pt idx="638">
                  <c:v>10.000820354639576</c:v>
                </c:pt>
                <c:pt idx="639">
                  <c:v>10.000843606228942</c:v>
                </c:pt>
                <c:pt idx="640">
                  <c:v>10.000867305134824</c:v>
                </c:pt>
                <c:pt idx="641">
                  <c:v>10.00089146392374</c:v>
                </c:pt>
                <c:pt idx="642">
                  <c:v>10.000916095406097</c:v>
                </c:pt>
                <c:pt idx="643">
                  <c:v>10.000941212642987</c:v>
                </c:pt>
                <c:pt idx="644">
                  <c:v>10.000966828953111</c:v>
                </c:pt>
                <c:pt idx="645">
                  <c:v>10.000992957919848</c:v>
                </c:pt>
                <c:pt idx="646">
                  <c:v>10.001019613398457</c:v>
                </c:pt>
                <c:pt idx="647">
                  <c:v>10.001046809523421</c:v>
                </c:pt>
                <c:pt idx="648">
                  <c:v>10.00107456071596</c:v>
                </c:pt>
                <c:pt idx="649">
                  <c:v>10.001102881691661</c:v>
                </c:pt>
                <c:pt idx="650">
                  <c:v>10.001131787468296</c:v>
                </c:pt>
                <c:pt idx="651">
                  <c:v>10.00116129337378</c:v>
                </c:pt>
                <c:pt idx="652">
                  <c:v>10.001191415054318</c:v>
                </c:pt>
                <c:pt idx="653">
                  <c:v>10.001222168482681</c:v>
                </c:pt>
                <c:pt idx="654">
                  <c:v>10.001253569966696</c:v>
                </c:pt>
                <c:pt idx="655">
                  <c:v>10.001285636157892</c:v>
                </c:pt>
                <c:pt idx="656">
                  <c:v>10.001318384060331</c:v>
                </c:pt>
                <c:pt idx="657">
                  <c:v>10.001351831039631</c:v>
                </c:pt>
                <c:pt idx="658">
                  <c:v>10.00138599483218</c:v>
                </c:pt>
                <c:pt idx="659">
                  <c:v>10.00142089355454</c:v>
                </c:pt>
                <c:pt idx="660">
                  <c:v>10.001456545713056</c:v>
                </c:pt>
                <c:pt idx="661">
                  <c:v>10.00149297021369</c:v>
                </c:pt>
                <c:pt idx="662">
                  <c:v>10.001530186372023</c:v>
                </c:pt>
                <c:pt idx="663">
                  <c:v>10.001568213923532</c:v>
                </c:pt>
                <c:pt idx="664">
                  <c:v>10.001607073034045</c:v>
                </c:pt>
                <c:pt idx="665">
                  <c:v>10.001646784310429</c:v>
                </c:pt>
                <c:pt idx="666">
                  <c:v>10.001687368811556</c:v>
                </c:pt>
                <c:pt idx="667">
                  <c:v>10.00172884805944</c:v>
                </c:pt>
                <c:pt idx="668">
                  <c:v>10.001771244050675</c:v>
                </c:pt>
                <c:pt idx="669">
                  <c:v>10.001814579268103</c:v>
                </c:pt>
                <c:pt idx="670">
                  <c:v>10.001858876692744</c:v>
                </c:pt>
                <c:pt idx="671">
                  <c:v>10.001904159815989</c:v>
                </c:pt>
                <c:pt idx="672">
                  <c:v>10.001950452652054</c:v>
                </c:pt>
                <c:pt idx="673">
                  <c:v>10.001997779750742</c:v>
                </c:pt>
                <c:pt idx="674">
                  <c:v>10.002046166210457</c:v>
                </c:pt>
                <c:pt idx="675">
                  <c:v>10.002095637691522</c:v>
                </c:pt>
                <c:pt idx="676">
                  <c:v>10.002146220429793</c:v>
                </c:pt>
                <c:pt idx="677">
                  <c:v>10.002197941250598</c:v>
                </c:pt>
                <c:pt idx="678">
                  <c:v>10.00225082758295</c:v>
                </c:pt>
                <c:pt idx="679">
                  <c:v>10.002304907474114</c:v>
                </c:pt>
                <c:pt idx="680">
                  <c:v>10.002360209604497</c:v>
                </c:pt>
                <c:pt idx="681">
                  <c:v>10.002416763302852</c:v>
                </c:pt>
                <c:pt idx="682">
                  <c:v>10.002474598561861</c:v>
                </c:pt>
                <c:pt idx="683">
                  <c:v>10.00253374605404</c:v>
                </c:pt>
                <c:pt idx="684">
                  <c:v>10.002594237148021</c:v>
                </c:pt>
                <c:pt idx="685">
                  <c:v>10.002656103925208</c:v>
                </c:pt>
                <c:pt idx="686">
                  <c:v>10.00271937919679</c:v>
                </c:pt>
                <c:pt idx="687">
                  <c:v>10.002784096521173</c:v>
                </c:pt>
                <c:pt idx="688">
                  <c:v>10.00285029022178</c:v>
                </c:pt>
                <c:pt idx="689">
                  <c:v>10.002917995405269</c:v>
                </c:pt>
                <c:pt idx="690">
                  <c:v>10.002987247980183</c:v>
                </c:pt>
                <c:pt idx="691">
                  <c:v>10.003058084675992</c:v>
                </c:pt>
                <c:pt idx="692">
                  <c:v>10.003130543062603</c:v>
                </c:pt>
                <c:pt idx="693">
                  <c:v>10.003204661570297</c:v>
                </c:pt>
                <c:pt idx="694">
                  <c:v>10.003280479510138</c:v>
                </c:pt>
                <c:pt idx="695">
                  <c:v>10.00335803709484</c:v>
                </c:pt>
                <c:pt idx="696">
                  <c:v>10.003437375460107</c:v>
                </c:pt>
                <c:pt idx="697">
                  <c:v>10.003518536686489</c:v>
                </c:pt>
                <c:pt idx="698">
                  <c:v>10.003601563821702</c:v>
                </c:pt>
                <c:pt idx="699">
                  <c:v>10.003686500903514</c:v>
                </c:pt>
                <c:pt idx="700">
                  <c:v>10.003773392983103</c:v>
                </c:pt>
                <c:pt idx="701">
                  <c:v>10.00386228614898</c:v>
                </c:pt>
                <c:pt idx="702">
                  <c:v>10.003953227551477</c:v>
                </c:pt>
                <c:pt idx="703">
                  <c:v>10.00404626542778</c:v>
                </c:pt>
                <c:pt idx="704">
                  <c:v>10.00414144912753</c:v>
                </c:pt>
                <c:pt idx="705">
                  <c:v>10.004238829139053</c:v>
                </c:pt>
                <c:pt idx="706">
                  <c:v>10.004338457116159</c:v>
                </c:pt>
                <c:pt idx="707">
                  <c:v>10.004440385905575</c:v>
                </c:pt>
                <c:pt idx="708">
                  <c:v>10.004544669575022</c:v>
                </c:pt>
                <c:pt idx="709">
                  <c:v>10.00465136344193</c:v>
                </c:pt>
                <c:pt idx="710">
                  <c:v>10.00476052410281</c:v>
                </c:pt>
                <c:pt idx="711">
                  <c:v>10.00487220946334</c:v>
                </c:pt>
                <c:pt idx="712">
                  <c:v>10.0049864787691</c:v>
                </c:pt>
                <c:pt idx="713">
                  <c:v>10.005103392637062</c:v>
                </c:pt>
                <c:pt idx="714">
                  <c:v>10.005223013087782</c:v>
                </c:pt>
                <c:pt idx="715">
                  <c:v>10.005345403578369</c:v>
                </c:pt>
                <c:pt idx="716">
                  <c:v>10.005470629036175</c:v>
                </c:pt>
                <c:pt idx="717">
                  <c:v>10.005598755893311</c:v>
                </c:pt>
                <c:pt idx="718">
                  <c:v>10.005729852121945</c:v>
                </c:pt>
                <c:pt idx="719">
                  <c:v>10.005863987270409</c:v>
                </c:pt>
                <c:pt idx="720">
                  <c:v>10.006001232500179</c:v>
                </c:pt>
                <c:pt idx="721">
                  <c:v>10.006141660623673</c:v>
                </c:pt>
                <c:pt idx="722">
                  <c:v>10.006285346142954</c:v>
                </c:pt>
                <c:pt idx="723">
                  <c:v>10.006432365289344</c:v>
                </c:pt>
                <c:pt idx="724">
                  <c:v>10.006582796063913</c:v>
                </c:pt>
                <c:pt idx="725">
                  <c:v>10.006736718278971</c:v>
                </c:pt>
                <c:pt idx="726">
                  <c:v>10.006894213600487</c:v>
                </c:pt>
                <c:pt idx="727">
                  <c:v>10.007055365591484</c:v>
                </c:pt>
                <c:pt idx="728">
                  <c:v>10.007220259756505</c:v>
                </c:pt>
                <c:pt idx="729">
                  <c:v>10.007388983587029</c:v>
                </c:pt>
                <c:pt idx="730">
                  <c:v>10.007561626608039</c:v>
                </c:pt>
                <c:pt idx="731">
                  <c:v>10.007738280425595</c:v>
                </c:pt>
                <c:pt idx="732">
                  <c:v>10.007919038775567</c:v>
                </c:pt>
                <c:pt idx="733">
                  <c:v>10.008103997573475</c:v>
                </c:pt>
                <c:pt idx="734">
                  <c:v>10.008293254965508</c:v>
                </c:pt>
                <c:pt idx="735">
                  <c:v>10.008486911380743</c:v>
                </c:pt>
                <c:pt idx="736">
                  <c:v>10.00868506958455</c:v>
                </c:pt>
                <c:pt idx="737">
                  <c:v>10.008887834733267</c:v>
                </c:pt>
                <c:pt idx="738">
                  <c:v>10.009095314430152</c:v>
                </c:pt>
                <c:pt idx="739">
                  <c:v>10.009307618782636</c:v>
                </c:pt>
                <c:pt idx="740">
                  <c:v>10.009524860460903</c:v>
                </c:pt>
                <c:pt idx="741">
                  <c:v>10.009747154757871</c:v>
                </c:pt>
                <c:pt idx="742">
                  <c:v>10.009974619650526</c:v>
                </c:pt>
                <c:pt idx="743">
                  <c:v>10.010207375862732</c:v>
                </c:pt>
                <c:pt idx="744">
                  <c:v>10.010445546929493</c:v>
                </c:pt>
                <c:pt idx="745">
                  <c:v>10.010689259262705</c:v>
                </c:pt>
                <c:pt idx="746">
                  <c:v>10.010938642218475</c:v>
                </c:pt>
                <c:pt idx="747">
                  <c:v>10.011193828165988</c:v>
                </c:pt>
                <c:pt idx="748">
                  <c:v>10.011454952557994</c:v>
                </c:pt>
                <c:pt idx="749">
                  <c:v>10.011722154002946</c:v>
                </c:pt>
                <c:pt idx="750">
                  <c:v>10.011995574338831</c:v>
                </c:pt>
                <c:pt idx="751">
                  <c:v>10.012275358708706</c:v>
                </c:pt>
                <c:pt idx="752">
                  <c:v>10.012561655638045</c:v>
                </c:pt>
                <c:pt idx="753">
                  <c:v>10.012854617113852</c:v>
                </c:pt>
                <c:pt idx="754">
                  <c:v>10.013154398665661</c:v>
                </c:pt>
                <c:pt idx="755">
                  <c:v>10.013461159448388</c:v>
                </c:pt>
                <c:pt idx="756">
                  <c:v>10.013775062327209</c:v>
                </c:pt>
                <c:pt idx="757">
                  <c:v>10.014096273964327</c:v>
                </c:pt>
                <c:pt idx="758">
                  <c:v>10.014424964907839</c:v>
                </c:pt>
                <c:pt idx="759">
                  <c:v>10.014761309682665</c:v>
                </c:pt>
                <c:pt idx="760">
                  <c:v>10.015105486883618</c:v>
                </c:pt>
                <c:pt idx="761">
                  <c:v>10.01545767927063</c:v>
                </c:pt>
                <c:pt idx="762">
                  <c:v>10.015818073866258</c:v>
                </c:pt>
                <c:pt idx="763">
                  <c:v>10.016186862055433</c:v>
                </c:pt>
                <c:pt idx="764">
                  <c:v>10.016564239687581</c:v>
                </c:pt>
                <c:pt idx="765">
                  <c:v>10.016950407181122</c:v>
                </c:pt>
                <c:pt idx="766">
                  <c:v>10.017345569630445</c:v>
                </c:pt>
                <c:pt idx="767">
                  <c:v>10.017749936915351</c:v>
                </c:pt>
                <c:pt idx="768">
                  <c:v>10.01816372381314</c:v>
                </c:pt>
                <c:pt idx="769">
                  <c:v>10.018587150113245</c:v>
                </c:pt>
                <c:pt idx="770">
                  <c:v>10.019020440734645</c:v>
                </c:pt>
                <c:pt idx="771">
                  <c:v>10.019463825845957</c:v>
                </c:pt>
                <c:pt idx="772">
                  <c:v>10.019917540988423</c:v>
                </c:pt>
                <c:pt idx="773">
                  <c:v>10.020381827201753</c:v>
                </c:pt>
                <c:pt idx="774">
                  <c:v>10.020856931152922</c:v>
                </c:pt>
                <c:pt idx="775">
                  <c:v>10.021343105268013</c:v>
                </c:pt>
                <c:pt idx="776">
                  <c:v>10.021840607867178</c:v>
                </c:pt>
                <c:pt idx="777">
                  <c:v>10.022349703302741</c:v>
                </c:pt>
                <c:pt idx="778">
                  <c:v>10.02287066210058</c:v>
                </c:pt>
                <c:pt idx="779">
                  <c:v>10.023403761104825</c:v>
                </c:pt>
                <c:pt idx="780">
                  <c:v>10.023949283625981</c:v>
                </c:pt>
                <c:pt idx="781">
                  <c:v>10.024507519592529</c:v>
                </c:pt>
                <c:pt idx="782">
                  <c:v>10.025078765706111</c:v>
                </c:pt>
                <c:pt idx="783">
                  <c:v>10.02566332560035</c:v>
                </c:pt>
                <c:pt idx="784">
                  <c:v>10.026261510003478</c:v>
                </c:pt>
                <c:pt idx="785">
                  <c:v>10.026873636904716</c:v>
                </c:pt>
                <c:pt idx="786">
                  <c:v>10.027500031724658</c:v>
                </c:pt>
                <c:pt idx="787">
                  <c:v>10.028141027489633</c:v>
                </c:pt>
                <c:pt idx="788">
                  <c:v>10.028796965010212</c:v>
                </c:pt>
                <c:pt idx="789">
                  <c:v>10.029468193063904</c:v>
                </c:pt>
                <c:pt idx="790">
                  <c:v>10.030155068582213</c:v>
                </c:pt>
                <c:pt idx="791">
                  <c:v>10.030857956842066</c:v>
                </c:pt>
                <c:pt idx="792">
                  <c:v>10.031577231661828</c:v>
                </c:pt>
                <c:pt idx="793">
                  <c:v>10.032313275601897</c:v>
                </c:pt>
                <c:pt idx="794">
                  <c:v>10.033066480170097</c:v>
                </c:pt>
                <c:pt idx="795">
                  <c:v>10.033837246031901</c:v>
                </c:pt>
                <c:pt idx="796">
                  <c:v>10.034625983225657</c:v>
                </c:pt>
                <c:pt idx="797">
                  <c:v>10.035433111382897</c:v>
                </c:pt>
                <c:pt idx="798">
                  <c:v>10.036259059953883</c:v>
                </c:pt>
                <c:pt idx="799">
                  <c:v>10.037104268438497</c:v>
                </c:pt>
                <c:pt idx="800">
                  <c:v>10.037969186622627</c:v>
                </c:pt>
                <c:pt idx="801">
                  <c:v>10.038854274820117</c:v>
                </c:pt>
                <c:pt idx="802">
                  <c:v>10.039760004120533</c:v>
                </c:pt>
                <c:pt idx="803">
                  <c:v>10.040686856642749</c:v>
                </c:pt>
                <c:pt idx="804">
                  <c:v>10.041635325794619</c:v>
                </c:pt>
                <c:pt idx="805">
                  <c:v>10.042605916538781</c:v>
                </c:pt>
                <c:pt idx="806">
                  <c:v>10.043599145664817</c:v>
                </c:pt>
                <c:pt idx="807">
                  <c:v>10.044615542067865</c:v>
                </c:pt>
                <c:pt idx="808">
                  <c:v>10.045655647033898</c:v>
                </c:pt>
                <c:pt idx="809">
                  <c:v>10.046720014531777</c:v>
                </c:pt>
                <c:pt idx="810">
                  <c:v>10.047809211512284</c:v>
                </c:pt>
                <c:pt idx="811">
                  <c:v>10.048923818214266</c:v>
                </c:pt>
                <c:pt idx="812">
                  <c:v>10.05006442847813</c:v>
                </c:pt>
                <c:pt idx="813">
                  <c:v>10.05123165006677</c:v>
                </c:pt>
                <c:pt idx="814">
                  <c:v>10.052426104994218</c:v>
                </c:pt>
                <c:pt idx="815">
                  <c:v>10.053648429862108</c:v>
                </c:pt>
                <c:pt idx="816">
                  <c:v>10.054899276204221</c:v>
                </c:pt>
                <c:pt idx="817">
                  <c:v>10.056179310839264</c:v>
                </c:pt>
                <c:pt idx="818">
                  <c:v>10.057489216232113</c:v>
                </c:pt>
                <c:pt idx="819">
                  <c:v>10.058829690863687</c:v>
                </c:pt>
                <c:pt idx="820">
                  <c:v>10.060201449609732</c:v>
                </c:pt>
                <c:pt idx="821">
                  <c:v>10.061605224128673</c:v>
                </c:pt>
                <c:pt idx="822">
                  <c:v>10.063041763258781</c:v>
                </c:pt>
                <c:pt idx="823">
                  <c:v>10.064511833424902</c:v>
                </c:pt>
                <c:pt idx="824">
                  <c:v>10.06601621905495</c:v>
                </c:pt>
                <c:pt idx="825">
                  <c:v>10.067555723006441</c:v>
                </c:pt>
                <c:pt idx="826">
                  <c:v>10.069131167003292</c:v>
                </c:pt>
                <c:pt idx="827">
                  <c:v>10.070743392083163</c:v>
                </c:pt>
                <c:pt idx="828">
                  <c:v>10.072393259055564</c:v>
                </c:pt>
                <c:pt idx="829">
                  <c:v>10.074081648971044</c:v>
                </c:pt>
                <c:pt idx="830">
                  <c:v>10.075809463601724</c:v>
                </c:pt>
                <c:pt idx="831">
                  <c:v>10.077577625933429</c:v>
                </c:pt>
                <c:pt idx="832">
                  <c:v>10.079387080669749</c:v>
                </c:pt>
                <c:pt idx="833">
                  <c:v>10.081238794748298</c:v>
                </c:pt>
                <c:pt idx="834">
                  <c:v>10.083133757869501</c:v>
                </c:pt>
                <c:pt idx="835">
                  <c:v>10.085072983038213</c:v>
                </c:pt>
                <c:pt idx="836">
                  <c:v>10.087057507118482</c:v>
                </c:pt>
                <c:pt idx="837">
                  <c:v>10.089088391401809</c:v>
                </c:pt>
                <c:pt idx="838">
                  <c:v>10.091166722189257</c:v>
                </c:pt>
                <c:pt idx="839">
                  <c:v>10.093293611387686</c:v>
                </c:pt>
                <c:pt idx="840">
                  <c:v>10.095470197120591</c:v>
                </c:pt>
                <c:pt idx="841">
                  <c:v>10.097697644353795</c:v>
                </c:pt>
                <c:pt idx="842">
                  <c:v>10.099977145536485</c:v>
                </c:pt>
                <c:pt idx="843">
                  <c:v>10.102309921257872</c:v>
                </c:pt>
                <c:pt idx="844">
                  <c:v>10.104697220919974</c:v>
                </c:pt>
                <c:pt idx="845">
                  <c:v>10.107140323426863</c:v>
                </c:pt>
                <c:pt idx="846">
                  <c:v>10.109640537890845</c:v>
                </c:pt>
                <c:pt idx="847">
                  <c:v>10.112199204356001</c:v>
                </c:pt>
                <c:pt idx="848">
                  <c:v>10.114817694539486</c:v>
                </c:pt>
                <c:pt idx="849">
                  <c:v>10.117497412591124</c:v>
                </c:pt>
                <c:pt idx="850">
                  <c:v>10.120239795871719</c:v>
                </c:pt>
                <c:pt idx="851">
                  <c:v>10.123046315750587</c:v>
                </c:pt>
                <c:pt idx="852">
                  <c:v>10.125918478422804</c:v>
                </c:pt>
                <c:pt idx="853">
                  <c:v>10.128857825746662</c:v>
                </c:pt>
                <c:pt idx="854">
                  <c:v>10.13186593610193</c:v>
                </c:pt>
                <c:pt idx="855">
                  <c:v>10.134944425269378</c:v>
                </c:pt>
                <c:pt idx="856">
                  <c:v>10.138094947332158</c:v>
                </c:pt>
                <c:pt idx="857">
                  <c:v>10.141319195599666</c:v>
                </c:pt>
                <c:pt idx="858">
                  <c:v>10.144618903554372</c:v>
                </c:pt>
                <c:pt idx="859">
                  <c:v>10.147995845822329</c:v>
                </c:pt>
                <c:pt idx="860">
                  <c:v>10.15145183916794</c:v>
                </c:pt>
                <c:pt idx="861">
                  <c:v>10.154988743513611</c:v>
                </c:pt>
                <c:pt idx="862">
                  <c:v>10.158608462984986</c:v>
                </c:pt>
                <c:pt idx="863">
                  <c:v>10.162312946982439</c:v>
                </c:pt>
                <c:pt idx="864">
                  <c:v>10.166104191279528</c:v>
                </c:pt>
                <c:pt idx="865">
                  <c:v>10.169984239149118</c:v>
                </c:pt>
                <c:pt idx="866">
                  <c:v>10.173955182517931</c:v>
                </c:pt>
                <c:pt idx="867">
                  <c:v>10.178019163150301</c:v>
                </c:pt>
                <c:pt idx="868">
                  <c:v>10.182178373861905</c:v>
                </c:pt>
                <c:pt idx="869">
                  <c:v>10.1864350597643</c:v>
                </c:pt>
                <c:pt idx="870">
                  <c:v>10.190791519541097</c:v>
                </c:pt>
                <c:pt idx="871">
                  <c:v>10.195250106756628</c:v>
                </c:pt>
                <c:pt idx="872">
                  <c:v>10.199813231198036</c:v>
                </c:pt>
                <c:pt idx="873">
                  <c:v>10.204483360251643</c:v>
                </c:pt>
                <c:pt idx="874">
                  <c:v>10.209263020314607</c:v>
                </c:pt>
                <c:pt idx="875">
                  <c:v>10.214154798242797</c:v>
                </c:pt>
                <c:pt idx="876">
                  <c:v>10.219161342835928</c:v>
                </c:pt>
                <c:pt idx="877">
                  <c:v>10.224285366360956</c:v>
                </c:pt>
                <c:pt idx="878">
                  <c:v>10.229529646114832</c:v>
                </c:pt>
                <c:pt idx="879">
                  <c:v>10.234897026027721</c:v>
                </c:pt>
                <c:pt idx="880">
                  <c:v>10.240390418307792</c:v>
                </c:pt>
                <c:pt idx="881">
                  <c:v>10.2460128051288</c:v>
                </c:pt>
                <c:pt idx="882">
                  <c:v>10.251767240361621</c:v>
                </c:pt>
                <c:pt idx="883">
                  <c:v>10.25765685135104</c:v>
                </c:pt>
                <c:pt idx="884">
                  <c:v>10.263684840739062</c:v>
                </c:pt>
                <c:pt idx="885">
                  <c:v>10.26985448833606</c:v>
                </c:pt>
                <c:pt idx="886">
                  <c:v>10.276169153041174</c:v>
                </c:pt>
                <c:pt idx="887">
                  <c:v>10.282632274813361</c:v>
                </c:pt>
                <c:pt idx="888">
                  <c:v>10.289247376694558</c:v>
                </c:pt>
                <c:pt idx="889">
                  <c:v>10.296018066886509</c:v>
                </c:pt>
                <c:pt idx="890">
                  <c:v>10.302948040882782</c:v>
                </c:pt>
                <c:pt idx="891">
                  <c:v>10.310041083657605</c:v>
                </c:pt>
                <c:pt idx="892">
                  <c:v>10.31730107191324</c:v>
                </c:pt>
                <c:pt idx="893">
                  <c:v>10.324731976387545</c:v>
                </c:pt>
                <c:pt idx="894">
                  <c:v>10.332337864223598</c:v>
                </c:pt>
                <c:pt idx="895">
                  <c:v>10.340122901403156</c:v>
                </c:pt>
                <c:pt idx="896">
                  <c:v>10.348091355245938</c:v>
                </c:pt>
                <c:pt idx="897">
                  <c:v>10.356247596976626</c:v>
                </c:pt>
                <c:pt idx="898">
                  <c:v>10.364596104361738</c:v>
                </c:pt>
                <c:pt idx="899">
                  <c:v>10.373141464418362</c:v>
                </c:pt>
                <c:pt idx="900">
                  <c:v>10.38188837619707</c:v>
                </c:pt>
                <c:pt idx="901">
                  <c:v>10.390841653641207</c:v>
                </c:pt>
                <c:pt idx="902">
                  <c:v>10.400006228524918</c:v>
                </c:pt>
                <c:pt idx="903">
                  <c:v>10.409387153472361</c:v>
                </c:pt>
                <c:pt idx="904">
                  <c:v>10.418989605060618</c:v>
                </c:pt>
                <c:pt idx="905">
                  <c:v>10.428818887008912</c:v>
                </c:pt>
                <c:pt idx="906">
                  <c:v>10.438880433456859</c:v>
                </c:pt>
                <c:pt idx="907">
                  <c:v>10.44917981233451</c:v>
                </c:pt>
                <c:pt idx="908">
                  <c:v>10.459722728827158</c:v>
                </c:pt>
                <c:pt idx="909">
                  <c:v>10.470515028937836</c:v>
                </c:pt>
                <c:pt idx="910">
                  <c:v>10.481562703150745</c:v>
                </c:pt>
                <c:pt idx="911">
                  <c:v>10.49287189019873</c:v>
                </c:pt>
                <c:pt idx="912">
                  <c:v>10.504448880938254</c:v>
                </c:pt>
                <c:pt idx="913">
                  <c:v>10.516300122335322</c:v>
                </c:pt>
                <c:pt idx="914">
                  <c:v>10.528432221565973</c:v>
                </c:pt>
                <c:pt idx="915">
                  <c:v>10.540851950235119</c:v>
                </c:pt>
                <c:pt idx="916">
                  <c:v>10.55356624871761</c:v>
                </c:pt>
                <c:pt idx="917">
                  <c:v>10.566582230625592</c:v>
                </c:pt>
                <c:pt idx="918">
                  <c:v>10.579907187406329</c:v>
                </c:pt>
                <c:pt idx="919">
                  <c:v>10.593548593074939</c:v>
                </c:pt>
                <c:pt idx="920">
                  <c:v>10.607514109086489</c:v>
                </c:pt>
                <c:pt idx="921">
                  <c:v>10.621811589352259</c:v>
                </c:pt>
                <c:pt idx="922">
                  <c:v>10.636449085404985</c:v>
                </c:pt>
                <c:pt idx="923">
                  <c:v>10.651434851718305</c:v>
                </c:pt>
                <c:pt idx="924">
                  <c:v>10.666777351185599</c:v>
                </c:pt>
                <c:pt idx="925">
                  <c:v>10.682485260763823</c:v>
                </c:pt>
                <c:pt idx="926">
                  <c:v>10.698567477288048</c:v>
                </c:pt>
                <c:pt idx="927">
                  <c:v>10.715033123462662</c:v>
                </c:pt>
                <c:pt idx="928">
                  <c:v>10.73189155403554</c:v>
                </c:pt>
                <c:pt idx="929">
                  <c:v>10.749152362161549</c:v>
                </c:pt>
                <c:pt idx="930">
                  <c:v>10.766825385962234</c:v>
                </c:pt>
                <c:pt idx="931">
                  <c:v>10.784920715288655</c:v>
                </c:pt>
                <c:pt idx="932">
                  <c:v>10.803448698694732</c:v>
                </c:pt>
                <c:pt idx="933">
                  <c:v>10.822419950628738</c:v>
                </c:pt>
                <c:pt idx="934">
                  <c:v>10.841845358850852</c:v>
                </c:pt>
                <c:pt idx="935">
                  <c:v>10.861736092085144</c:v>
                </c:pt>
                <c:pt idx="936">
                  <c:v>10.882103607914575</c:v>
                </c:pt>
                <c:pt idx="937">
                  <c:v>10.902959660928106</c:v>
                </c:pt>
                <c:pt idx="938">
                  <c:v>10.92431631112931</c:v>
                </c:pt>
                <c:pt idx="939">
                  <c:v>10.946185932616309</c:v>
                </c:pt>
                <c:pt idx="940">
                  <c:v>10.968581222543344</c:v>
                </c:pt>
                <c:pt idx="941">
                  <c:v>10.991515210374676</c:v>
                </c:pt>
                <c:pt idx="942">
                  <c:v>11.015001267442033</c:v>
                </c:pt>
                <c:pt idx="943">
                  <c:v>11.039053116817309</c:v>
                </c:pt>
                <c:pt idx="944">
                  <c:v>11.063684843512759</c:v>
                </c:pt>
                <c:pt idx="945">
                  <c:v>11.088910905021452</c:v>
                </c:pt>
                <c:pt idx="946">
                  <c:v>11.114746142211395</c:v>
                </c:pt>
                <c:pt idx="947">
                  <c:v>11.141205790587305</c:v>
                </c:pt>
                <c:pt idx="948">
                  <c:v>11.168305491934666</c:v>
                </c:pt>
                <c:pt idx="949">
                  <c:v>11.196061306361385</c:v>
                </c:pt>
                <c:pt idx="950">
                  <c:v>11.224489724753097</c:v>
                </c:pt>
                <c:pt idx="951">
                  <c:v>11.253607681658954</c:v>
                </c:pt>
                <c:pt idx="952">
                  <c:v>11.283432568625386</c:v>
                </c:pt>
                <c:pt idx="953">
                  <c:v>11.313982247996387</c:v>
                </c:pt>
                <c:pt idx="954">
                  <c:v>11.345275067199589</c:v>
                </c:pt>
                <c:pt idx="955">
                  <c:v>11.377329873538351</c:v>
                </c:pt>
                <c:pt idx="956">
                  <c:v>11.410166029511174</c:v>
                </c:pt>
                <c:pt idx="957">
                  <c:v>11.443803428680697</c:v>
                </c:pt>
                <c:pt idx="958">
                  <c:v>11.478262512115606</c:v>
                </c:pt>
                <c:pt idx="959">
                  <c:v>11.513564285430069</c:v>
                </c:pt>
                <c:pt idx="960">
                  <c:v>11.549730336446455</c:v>
                </c:pt>
                <c:pt idx="961">
                  <c:v>11.586782853508346</c:v>
                </c:pt>
                <c:pt idx="962">
                  <c:v>11.624744644472356</c:v>
                </c:pt>
                <c:pt idx="963">
                  <c:v>11.66363915640857</c:v>
                </c:pt>
                <c:pt idx="964">
                  <c:v>11.703490496041079</c:v>
                </c:pt>
                <c:pt idx="965">
                  <c:v>11.744323450961604</c:v>
                </c:pt>
                <c:pt idx="966">
                  <c:v>11.786163511651033</c:v>
                </c:pt>
                <c:pt idx="967">
                  <c:v>11.829036894345297</c:v>
                </c:pt>
                <c:pt idx="968">
                  <c:v>11.872970564784332</c:v>
                </c:pt>
                <c:pt idx="969">
                  <c:v>11.917992262884416</c:v>
                </c:pt>
                <c:pt idx="970">
                  <c:v>11.96413052837678</c:v>
                </c:pt>
                <c:pt idx="971">
                  <c:v>12.011414727457383</c:v>
                </c:pt>
                <c:pt idx="972">
                  <c:v>12.059875080495372</c:v>
                </c:pt>
                <c:pt idx="973">
                  <c:v>12.109542690850207</c:v>
                </c:pt>
                <c:pt idx="974">
                  <c:v>12.160449574850247</c:v>
                </c:pt>
                <c:pt idx="975">
                  <c:v>12.212628692988513</c:v>
                </c:pt>
                <c:pt idx="976">
                  <c:v>12.266113982394325</c:v>
                </c:pt>
                <c:pt idx="977">
                  <c:v>12.320940390643054</c:v>
                </c:pt>
                <c:pt idx="978">
                  <c:v>12.377143910969457</c:v>
                </c:pt>
                <c:pt idx="979">
                  <c:v>12.434761618953967</c:v>
                </c:pt>
                <c:pt idx="980">
                  <c:v>12.493831710755213</c:v>
                </c:pt>
                <c:pt idx="981">
                  <c:v>12.554393542966331</c:v>
                </c:pt>
                <c:pt idx="982">
                  <c:v>12.616487674177051</c:v>
                </c:pt>
                <c:pt idx="983">
                  <c:v>12.680155908328356</c:v>
                </c:pt>
                <c:pt idx="984">
                  <c:v>12.745441339951787</c:v>
                </c:pt>
                <c:pt idx="985">
                  <c:v>12.812388401390578</c:v>
                </c:pt>
                <c:pt idx="986">
                  <c:v>12.881042912106105</c:v>
                </c:pt>
                <c:pt idx="987">
                  <c:v>12.951452130178906</c:v>
                </c:pt>
                <c:pt idx="988">
                  <c:v>13.023664806120502</c:v>
                </c:pt>
                <c:pt idx="989">
                  <c:v>13.097731239119156</c:v>
                </c:pt>
                <c:pt idx="990">
                  <c:v>13.173703335850428</c:v>
                </c:pt>
                <c:pt idx="991">
                  <c:v>13.251634671991447</c:v>
                </c:pt>
                <c:pt idx="992">
                  <c:v>13.331580556586545</c:v>
                </c:pt>
                <c:pt idx="993">
                  <c:v>13.413598099421318</c:v>
                </c:pt>
                <c:pt idx="994">
                  <c:v>13.497746281571811</c:v>
                </c:pt>
                <c:pt idx="995">
                  <c:v>13.584086029306839</c:v>
                </c:pt>
                <c:pt idx="996">
                  <c:v>13.672680291532352</c:v>
                </c:pt>
                <c:pt idx="997">
                  <c:v>13.763594120979416</c:v>
                </c:pt>
                <c:pt idx="998">
                  <c:v>13.856894759350521</c:v>
                </c:pt>
                <c:pt idx="999">
                  <c:v>13.95265172665319</c:v>
                </c:pt>
                <c:pt idx="1000">
                  <c:v>14.050936914965092</c:v>
                </c:pt>
                <c:pt idx="1001">
                  <c:v>14.151824686891402</c:v>
                </c:pt>
                <c:pt idx="1002">
                  <c:v>14.255391978992831</c:v>
                </c:pt>
                <c:pt idx="1003">
                  <c:v>14.361718410481711</c:v>
                </c:pt>
                <c:pt idx="1004">
                  <c:v>14.470886397504318</c:v>
                </c:pt>
                <c:pt idx="1005">
                  <c:v>14.582981273349576</c:v>
                </c:pt>
                <c:pt idx="1006">
                  <c:v>14.698091414948248</c:v>
                </c:pt>
                <c:pt idx="1007">
                  <c:v>14.81630837605263</c:v>
                </c:pt>
                <c:pt idx="1008">
                  <c:v>14.937727027514573</c:v>
                </c:pt>
                <c:pt idx="1009">
                  <c:v>15.062445705109887</c:v>
                </c:pt>
                <c:pt idx="1010">
                  <c:v>15.190566365389785</c:v>
                </c:pt>
                <c:pt idx="1011">
                  <c:v>15.322194750075496</c:v>
                </c:pt>
                <c:pt idx="1012">
                  <c:v>15.457440559550079</c:v>
                </c:pt>
                <c:pt idx="1013">
                  <c:v>15.596417636043617</c:v>
                </c:pt>
                <c:pt idx="1014">
                  <c:v>15.739244157152429</c:v>
                </c:pt>
                <c:pt idx="1015">
                  <c:v>15.886042840382139</c:v>
                </c:pt>
                <c:pt idx="1016">
                  <c:v>16.036941159457477</c:v>
                </c:pt>
                <c:pt idx="1017">
                  <c:v>16.192071573199616</c:v>
                </c:pt>
                <c:pt idx="1018">
                  <c:v>16.351571767834631</c:v>
                </c:pt>
                <c:pt idx="1019">
                  <c:v>16.515584913665069</c:v>
                </c:pt>
                <c:pt idx="1020">
                  <c:v>16.684259937111761</c:v>
                </c:pt>
                <c:pt idx="1021">
                  <c:v>16.857751809213681</c:v>
                </c:pt>
                <c:pt idx="1022">
                  <c:v>17.036221851763635</c:v>
                </c:pt>
                <c:pt idx="1023">
                  <c:v>17.219838062353926</c:v>
                </c:pt>
                <c:pt idx="1024">
                  <c:v>17.408775459712984</c:v>
                </c:pt>
                <c:pt idx="1025">
                  <c:v>17.603216450830242</c:v>
                </c:pt>
                <c:pt idx="1026">
                  <c:v>17.803351221494239</c:v>
                </c:pt>
                <c:pt idx="1027">
                  <c:v>18.009378152008757</c:v>
                </c:pt>
                <c:pt idx="1028">
                  <c:v>18.221504260005624</c:v>
                </c:pt>
                <c:pt idx="1029">
                  <c:v>18.439945672441841</c:v>
                </c:pt>
                <c:pt idx="1030">
                  <c:v>18.664928129053855</c:v>
                </c:pt>
                <c:pt idx="1031">
                  <c:v>18.89668751974752</c:v>
                </c:pt>
                <c:pt idx="1032">
                  <c:v>19.135470458626816</c:v>
                </c:pt>
                <c:pt idx="1033">
                  <c:v>19.381534897613928</c:v>
                </c:pt>
                <c:pt idx="1034">
                  <c:v>19.635150782888115</c:v>
                </c:pt>
                <c:pt idx="1035">
                  <c:v>19.896600757675085</c:v>
                </c:pt>
                <c:pt idx="1036">
                  <c:v>20.166180915255172</c:v>
                </c:pt>
                <c:pt idx="1037">
                  <c:v>20.444201606432323</c:v>
                </c:pt>
                <c:pt idx="1038">
                  <c:v>20.730988306120182</c:v>
                </c:pt>
                <c:pt idx="1039">
                  <c:v>21.026882544161516</c:v>
                </c:pt>
                <c:pt idx="1040">
                  <c:v>21.332242906010922</c:v>
                </c:pt>
                <c:pt idx="1041">
                  <c:v>21.647446109480192</c:v>
                </c:pt>
                <c:pt idx="1042">
                  <c:v>21.972888164383189</c:v>
                </c:pt>
                <c:pt idx="1043">
                  <c:v>22.308985622628576</c:v>
                </c:pt>
                <c:pt idx="1044">
                  <c:v>22.656176927103758</c:v>
                </c:pt>
                <c:pt idx="1045">
                  <c:v>23.014923868585395</c:v>
                </c:pt>
                <c:pt idx="1046">
                  <c:v>23.385713160910999</c:v>
                </c:pt>
                <c:pt idx="1047">
                  <c:v>23.769058145770252</c:v>
                </c:pt>
                <c:pt idx="1048">
                  <c:v>24.165500639737022</c:v>
                </c:pt>
                <c:pt idx="1049">
                  <c:v>24.575612937589561</c:v>
                </c:pt>
                <c:pt idx="1050">
                  <c:v>24.999999987572018</c:v>
                </c:pt>
                <c:pt idx="1051">
                  <c:v>25.439301756069344</c:v>
                </c:pt>
                <c:pt idx="1052">
                  <c:v>25.894195801225788</c:v>
                </c:pt>
                <c:pt idx="1053">
                  <c:v>26.365400077373092</c:v>
                </c:pt>
                <c:pt idx="1054">
                  <c:v>26.853675994789018</c:v>
                </c:pt>
                <c:pt idx="1055">
                  <c:v>27.359831762329335</c:v>
                </c:pt>
                <c:pt idx="1056">
                  <c:v>27.884726043925845</c:v>
                </c:pt>
                <c:pt idx="1057">
                  <c:v>28.429271963882901</c:v>
                </c:pt>
                <c:pt idx="1058">
                  <c:v>28.99444150042325</c:v>
                </c:pt>
                <c:pt idx="1059">
                  <c:v>29.581270312113126</c:v>
                </c:pt>
                <c:pt idx="1060">
                  <c:v>30.190863047760015</c:v>
                </c:pt>
                <c:pt idx="1061">
                  <c:v>30.824399197247232</c:v>
                </c:pt>
                <c:pt idx="1062">
                  <c:v>31.483139548710582</c:v>
                </c:pt>
                <c:pt idx="1063">
                  <c:v>32.168433326658025</c:v>
                </c:pt>
                <c:pt idx="1064">
                  <c:v>32.881726096310608</c:v>
                </c:pt>
                <c:pt idx="1065">
                  <c:v>33.62456853187075</c:v>
                </c:pt>
                <c:pt idx="1066">
                  <c:v>34.398626160924593</c:v>
                </c:pt>
                <c:pt idx="1067">
                  <c:v>35.205690214158864</c:v>
                </c:pt>
                <c:pt idx="1068">
                  <c:v>36.047689729481739</c:v>
                </c:pt>
                <c:pt idx="1069">
                  <c:v>36.926705083074268</c:v>
                </c:pt>
                <c:pt idx="1070">
                  <c:v>37.844983147558629</c:v>
                </c:pt>
                <c:pt idx="1071">
                  <c:v>38.804954310222371</c:v>
                </c:pt>
                <c:pt idx="1072">
                  <c:v>39.809251623144469</c:v>
                </c:pt>
                <c:pt idx="1073">
                  <c:v>40.860732403441787</c:v>
                </c:pt>
                <c:pt idx="1074">
                  <c:v>41.96250265732278</c:v>
                </c:pt>
                <c:pt idx="1075">
                  <c:v>43.11794476821693</c:v>
                </c:pt>
                <c:pt idx="1076">
                  <c:v>44.33074896949126</c:v>
                </c:pt>
                <c:pt idx="1077">
                  <c:v>45.604949219330919</c:v>
                </c:pt>
                <c:pt idx="1078">
                  <c:v>46.944964213287435</c:v>
                </c:pt>
                <c:pt idx="1079">
                  <c:v>48.355644413871552</c:v>
                </c:pt>
                <c:pt idx="1080">
                  <c:v>49.842326152896582</c:v>
                </c:pt>
                <c:pt idx="1081">
                  <c:v>51.410894079407399</c:v>
                </c:pt>
                <c:pt idx="1082">
                  <c:v>53.067853494722904</c:v>
                </c:pt>
                <c:pt idx="1083">
                  <c:v>54.820414450355557</c:v>
                </c:pt>
                <c:pt idx="1084">
                  <c:v>56.67658990259855</c:v>
                </c:pt>
                <c:pt idx="1085">
                  <c:v>58.645310743422577</c:v>
                </c:pt>
                <c:pt idx="1086">
                  <c:v>60.736561192776087</c:v>
                </c:pt>
                <c:pt idx="1087">
                  <c:v>62.961538884904812</c:v>
                </c:pt>
                <c:pt idx="1088">
                  <c:v>65.332845067956086</c:v>
                </c:pt>
                <c:pt idx="1089">
                  <c:v>67.864711739316263</c:v>
                </c:pt>
                <c:pt idx="1090">
                  <c:v>70.573274364715971</c:v>
                </c:pt>
                <c:pt idx="1091">
                  <c:v>73.476901223306413</c:v>
                </c:pt>
                <c:pt idx="1092">
                  <c:v>76.596593587476633</c:v>
                </c:pt>
                <c:pt idx="1093">
                  <c:v>79.956475172297786</c:v>
                </c:pt>
                <c:pt idx="1094">
                  <c:v>83.58439498433296</c:v>
                </c:pt>
                <c:pt idx="1095">
                  <c:v>87.512675452990834</c:v>
                </c:pt>
                <c:pt idx="1096">
                  <c:v>91.779048401147676</c:v>
                </c:pt>
                <c:pt idx="1097">
                  <c:v>96.427836280682229</c:v>
                </c:pt>
                <c:pt idx="1098">
                  <c:v>101.51145707884797</c:v>
                </c:pt>
                <c:pt idx="1099">
                  <c:v>107.09236131754946</c:v>
                </c:pt>
                <c:pt idx="1100">
                  <c:v>113.24555316092383</c:v>
                </c:pt>
                <c:pt idx="1101">
                  <c:v>120.06191200198705</c:v>
                </c:pt>
                <c:pt idx="1102">
                  <c:v>127.65262761730941</c:v>
                </c:pt>
                <c:pt idx="1103">
                  <c:v>136.15521021282564</c:v>
                </c:pt>
                <c:pt idx="1104">
                  <c:v>145.74176883989131</c:v>
                </c:pt>
                <c:pt idx="1105">
                  <c:v>156.63062407348011</c:v>
                </c:pt>
                <c:pt idx="1106">
                  <c:v>169.10293443976892</c:v>
                </c:pt>
                <c:pt idx="1107">
                  <c:v>183.52705786508784</c:v>
                </c:pt>
                <c:pt idx="1108">
                  <c:v>200.3951993059907</c:v>
                </c:pt>
                <c:pt idx="1109">
                  <c:v>220.38023694041007</c:v>
                </c:pt>
                <c:pt idx="1110">
                  <c:v>244.42699891359601</c:v>
                </c:pt>
                <c:pt idx="1111">
                  <c:v>273.9050957159543</c:v>
                </c:pt>
                <c:pt idx="1112">
                  <c:v>310.87787187522071</c:v>
                </c:pt>
                <c:pt idx="1113">
                  <c:v>358.60533039898064</c:v>
                </c:pt>
                <c:pt idx="1114">
                  <c:v>422.55876595716455</c:v>
                </c:pt>
                <c:pt idx="1115">
                  <c:v>512.67856705753718</c:v>
                </c:pt>
                <c:pt idx="1116">
                  <c:v>649.10823365279987</c:v>
                </c:pt>
                <c:pt idx="1117">
                  <c:v>879.8041629362101</c:v>
                </c:pt>
                <c:pt idx="1118">
                  <c:v>1353.8432160275177</c:v>
                </c:pt>
                <c:pt idx="1119">
                  <c:v>2885.0816614896421</c:v>
                </c:pt>
                <c:pt idx="1120">
                  <c:v>-25318.82728982683</c:v>
                </c:pt>
                <c:pt idx="1121">
                  <c:v>-2382.5639105981718</c:v>
                </c:pt>
                <c:pt idx="1122">
                  <c:v>-1259.3136407702093</c:v>
                </c:pt>
                <c:pt idx="1123">
                  <c:v>-860.11463094124917</c:v>
                </c:pt>
                <c:pt idx="1124">
                  <c:v>-655.56057456404744</c:v>
                </c:pt>
                <c:pt idx="1125">
                  <c:v>-531.22172473506282</c:v>
                </c:pt>
                <c:pt idx="1126">
                  <c:v>-447.66735080146384</c:v>
                </c:pt>
                <c:pt idx="1127">
                  <c:v>-387.67183376154509</c:v>
                </c:pt>
                <c:pt idx="1128">
                  <c:v>-342.51288122030286</c:v>
                </c:pt>
                <c:pt idx="1129">
                  <c:v>-307.30090945893147</c:v>
                </c:pt>
                <c:pt idx="1130">
                  <c:v>-279.08222623760145</c:v>
                </c:pt>
                <c:pt idx="1131">
                  <c:v>-255.96724319765133</c:v>
                </c:pt>
                <c:pt idx="1132">
                  <c:v>-236.69087249788592</c:v>
                </c:pt>
                <c:pt idx="1133">
                  <c:v>-220.37422241136863</c:v>
                </c:pt>
                <c:pt idx="1134">
                  <c:v>-206.38767748383913</c:v>
                </c:pt>
                <c:pt idx="1135">
                  <c:v>-194.26837312251416</c:v>
                </c:pt>
                <c:pt idx="1136">
                  <c:v>-183.66841926824989</c:v>
                </c:pt>
                <c:pt idx="1137">
                  <c:v>-174.32128801458302</c:v>
                </c:pt>
                <c:pt idx="1138">
                  <c:v>-166.01934160678414</c:v>
                </c:pt>
                <c:pt idx="1139">
                  <c:v>-158.59841860019972</c:v>
                </c:pt>
                <c:pt idx="1140">
                  <c:v>-151.92702047924072</c:v>
                </c:pt>
                <c:pt idx="1141">
                  <c:v>-145.89857273476753</c:v>
                </c:pt>
                <c:pt idx="1142">
                  <c:v>-140.42578672167022</c:v>
                </c:pt>
                <c:pt idx="1143">
                  <c:v>-135.43648577923162</c:v>
                </c:pt>
                <c:pt idx="1144">
                  <c:v>-130.87047036265321</c:v>
                </c:pt>
                <c:pt idx="1145">
                  <c:v>-126.67713245629406</c:v>
                </c:pt>
                <c:pt idx="1146">
                  <c:v>-122.8136183349248</c:v>
                </c:pt>
                <c:pt idx="1147">
                  <c:v>-119.24339804896688</c:v>
                </c:pt>
                <c:pt idx="1148">
                  <c:v>-115.93514032537291</c:v>
                </c:pt>
                <c:pt idx="1149">
                  <c:v>-112.86181942404245</c:v>
                </c:pt>
                <c:pt idx="1150">
                  <c:v>-110.00000001199311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calcs!$G$2</c:f>
              <c:strCache>
                <c:ptCount val="1"/>
                <c:pt idx="0">
                  <c:v>Fb-predicted</c:v>
                </c:pt>
              </c:strCache>
            </c:strRef>
          </c:tx>
          <c:spPr>
            <a:ln w="12700">
              <a:pattFill prst="pct75">
                <a:fgClr>
                  <a:srgbClr val="FF420E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calcs!$G$3:$G$1153</c:f>
              <c:numCache>
                <c:formatCode>0.00</c:formatCode>
                <c:ptCount val="1151"/>
                <c:pt idx="0">
                  <c:v>-19.370681823083952</c:v>
                </c:pt>
                <c:pt idx="1">
                  <c:v>-19.098147523965757</c:v>
                </c:pt>
                <c:pt idx="2">
                  <c:v>-18.827089761622382</c:v>
                </c:pt>
                <c:pt idx="3">
                  <c:v>-18.557567799153237</c:v>
                </c:pt>
                <c:pt idx="4">
                  <c:v>-18.289639419565706</c:v>
                </c:pt>
                <c:pt idx="5">
                  <c:v>-18.023360883882869</c:v>
                </c:pt>
                <c:pt idx="6">
                  <c:v>-17.758786892209717</c:v>
                </c:pt>
                <c:pt idx="7">
                  <c:v>-17.495970547792268</c:v>
                </c:pt>
                <c:pt idx="8">
                  <c:v>-17.23496332409437</c:v>
                </c:pt>
                <c:pt idx="9">
                  <c:v>-16.975815034907964</c:v>
                </c:pt>
                <c:pt idx="10">
                  <c:v>-16.718573807503418</c:v>
                </c:pt>
                <c:pt idx="11">
                  <c:v>-16.463286058817886</c:v>
                </c:pt>
                <c:pt idx="12">
                  <c:v>-16.209996474670682</c:v>
                </c:pt>
                <c:pt idx="13">
                  <c:v>-15.958747991986749</c:v>
                </c:pt>
                <c:pt idx="14">
                  <c:v>-15.709581784000894</c:v>
                </c:pt>
                <c:pt idx="15">
                  <c:v>-15.462537248407921</c:v>
                </c:pt>
                <c:pt idx="16">
                  <c:v>-15.21765199841626</c:v>
                </c:pt>
                <c:pt idx="17">
                  <c:v>-14.97496185665581</c:v>
                </c:pt>
                <c:pt idx="18">
                  <c:v>-14.73450085188405</c:v>
                </c:pt>
                <c:pt idx="19">
                  <c:v>-14.496301218428028</c:v>
                </c:pt>
                <c:pt idx="20">
                  <c:v>-14.260393398294424</c:v>
                </c:pt>
                <c:pt idx="21">
                  <c:v>-14.026806045874149</c:v>
                </c:pt>
                <c:pt idx="22">
                  <c:v>-13.795566035163143</c:v>
                </c:pt>
                <c:pt idx="23">
                  <c:v>-13.566698469416513</c:v>
                </c:pt>
                <c:pt idx="24">
                  <c:v>-13.340226693149177</c:v>
                </c:pt>
                <c:pt idx="25">
                  <c:v>-13.116172306392352</c:v>
                </c:pt>
                <c:pt idx="26">
                  <c:v>-12.894555181112294</c:v>
                </c:pt>
                <c:pt idx="27">
                  <c:v>-12.675393479694886</c:v>
                </c:pt>
                <c:pt idx="28">
                  <c:v>-12.458703675397279</c:v>
                </c:pt>
                <c:pt idx="29">
                  <c:v>-12.244500574666105</c:v>
                </c:pt>
                <c:pt idx="30">
                  <c:v>-12.032797341220174</c:v>
                </c:pt>
                <c:pt idx="31">
                  <c:v>-11.823605521794615</c:v>
                </c:pt>
                <c:pt idx="32">
                  <c:v>-11.616935073442733</c:v>
                </c:pt>
                <c:pt idx="33">
                  <c:v>-11.412794392291504</c:v>
                </c:pt>
                <c:pt idx="34">
                  <c:v>-11.211190343646923</c:v>
                </c:pt>
                <c:pt idx="35">
                  <c:v>-11.012128293345503</c:v>
                </c:pt>
                <c:pt idx="36">
                  <c:v>-10.815612140249316</c:v>
                </c:pt>
                <c:pt idx="37">
                  <c:v>-10.621644349782752</c:v>
                </c:pt>
                <c:pt idx="38">
                  <c:v>-10.430225988410708</c:v>
                </c:pt>
                <c:pt idx="39">
                  <c:v>-10.241356758959373</c:v>
                </c:pt>
                <c:pt idx="40">
                  <c:v>-10.055035036682661</c:v>
                </c:pt>
                <c:pt idx="41">
                  <c:v>-9.871257905979606</c:v>
                </c:pt>
                <c:pt idx="42">
                  <c:v>-9.6900211976700437</c:v>
                </c:pt>
                <c:pt idx="43">
                  <c:v>-9.5113195267385482</c:v>
                </c:pt>
                <c:pt idx="44">
                  <c:v>-9.3351463304592421</c:v>
                </c:pt>
                <c:pt idx="45">
                  <c:v>-9.1614939068168777</c:v>
                </c:pt>
                <c:pt idx="46">
                  <c:v>-8.9903534531424452</c:v>
                </c:pt>
                <c:pt idx="47">
                  <c:v>-8.8217151048847597</c:v>
                </c:pt>
                <c:pt idx="48">
                  <c:v>-8.655567974442393</c:v>
                </c:pt>
                <c:pt idx="49">
                  <c:v>-8.4919001899837827</c:v>
                </c:pt>
                <c:pt idx="50">
                  <c:v>-8.3306989341864561</c:v>
                </c:pt>
                <c:pt idx="51">
                  <c:v>-8.1719504828295957</c:v>
                </c:pt>
                <c:pt idx="52">
                  <c:v>-8.0156402431777369</c:v>
                </c:pt>
                <c:pt idx="53">
                  <c:v>-7.8617527920964161</c:v>
                </c:pt>
                <c:pt idx="54">
                  <c:v>-7.7102719138443669</c:v>
                </c:pt>
                <c:pt idx="55">
                  <c:v>-7.5611806374897617</c:v>
                </c:pt>
                <c:pt idx="56">
                  <c:v>-7.4144612739017486</c:v>
                </c:pt>
                <c:pt idx="57">
                  <c:v>-7.27009545227149</c:v>
                </c:pt>
                <c:pt idx="58">
                  <c:v>-7.1280641561204536</c:v>
                </c:pt>
                <c:pt idx="59">
                  <c:v>-6.9883477587566274</c:v>
                </c:pt>
                <c:pt idx="60">
                  <c:v>-6.8509260581427132</c:v>
                </c:pt>
                <c:pt idx="61">
                  <c:v>-6.7157783111433238</c:v>
                </c:pt>
                <c:pt idx="62">
                  <c:v>-6.5828832671210913</c:v>
                </c:pt>
                <c:pt idx="63">
                  <c:v>-6.4522192008548265</c:v>
                </c:pt>
                <c:pt idx="64">
                  <c:v>-6.3237639447552647</c:v>
                </c:pt>
                <c:pt idx="65">
                  <c:v>-6.1974949203571192</c:v>
                </c:pt>
                <c:pt idx="66">
                  <c:v>-6.0733891690684363</c:v>
                </c:pt>
                <c:pt idx="67">
                  <c:v>-5.9514233821610034</c:v>
                </c:pt>
                <c:pt idx="68">
                  <c:v>-5.8315739299880045</c:v>
                </c:pt>
                <c:pt idx="69">
                  <c:v>-5.7138168904172693</c:v>
                </c:pt>
                <c:pt idx="70">
                  <c:v>-5.5981280764710073</c:v>
                </c:pt>
                <c:pt idx="71">
                  <c:v>-5.4844830631646966</c:v>
                </c:pt>
                <c:pt idx="72">
                  <c:v>-5.37285721354018</c:v>
                </c:pt>
                <c:pt idx="73">
                  <c:v>-5.2632257038896357</c:v>
                </c:pt>
                <c:pt idx="74">
                  <c:v>-5.1555635481691491</c:v>
                </c:pt>
                <c:pt idx="75">
                  <c:v>-5.0498456216021541</c:v>
                </c:pt>
                <c:pt idx="76">
                  <c:v>-4.9460466834747185</c:v>
                </c:pt>
                <c:pt idx="77">
                  <c:v>-4.844141399126169</c:v>
                </c:pt>
                <c:pt idx="78">
                  <c:v>-4.744104361139855</c:v>
                </c:pt>
                <c:pt idx="79">
                  <c:v>-4.645910109740357</c:v>
                </c:pt>
                <c:pt idx="80">
                  <c:v>-4.5495331524044103</c:v>
                </c:pt>
                <c:pt idx="81">
                  <c:v>-4.4549479826942306</c:v>
                </c:pt>
                <c:pt idx="82">
                  <c:v>-4.3621290983226961</c:v>
                </c:pt>
                <c:pt idx="83">
                  <c:v>-4.2710510184610326</c:v>
                </c:pt>
                <c:pt idx="84">
                  <c:v>-4.1816883003002969</c:v>
                </c:pt>
                <c:pt idx="85">
                  <c:v>-4.0940155548789274</c:v>
                </c:pt>
                <c:pt idx="86">
                  <c:v>-4.0080074621892345</c:v>
                </c:pt>
                <c:pt idx="87">
                  <c:v>-3.9236387855763568</c:v>
                </c:pt>
                <c:pt idx="88">
                  <c:v>-3.8408843854438013</c:v>
                </c:pt>
                <c:pt idx="89">
                  <c:v>-3.7597192322801294</c:v>
                </c:pt>
                <c:pt idx="90">
                  <c:v>-3.6801184190218867</c:v>
                </c:pt>
                <c:pt idx="91">
                  <c:v>-3.6020571727680624</c:v>
                </c:pt>
                <c:pt idx="92">
                  <c:v>-3.5255108658619063</c:v>
                </c:pt>
                <c:pt idx="93">
                  <c:v>-3.4504550263559572</c:v>
                </c:pt>
                <c:pt idx="94">
                  <c:v>-3.3768653478765058</c:v>
                </c:pt>
                <c:pt idx="95">
                  <c:v>-3.3047176989038141</c:v>
                </c:pt>
                <c:pt idx="96">
                  <c:v>-3.2339881314844532</c:v>
                </c:pt>
                <c:pt idx="97">
                  <c:v>-3.164652889392336</c:v>
                </c:pt>
                <c:pt idx="98">
                  <c:v>-3.0966884157548482</c:v>
                </c:pt>
                <c:pt idx="99">
                  <c:v>-3.0300713601606839</c:v>
                </c:pt>
                <c:pt idx="100">
                  <c:v>-2.9647785852657189</c:v>
                </c:pt>
                <c:pt idx="101">
                  <c:v>-2.9007871729133821</c:v>
                </c:pt>
                <c:pt idx="102">
                  <c:v>-2.8380744297856921</c:v>
                </c:pt>
                <c:pt idx="103">
                  <c:v>-2.7766178926011054</c:v>
                </c:pt>
                <c:pt idx="104">
                  <c:v>-2.7163953328751389</c:v>
                </c:pt>
                <c:pt idx="105">
                  <c:v>-2.6573847612594355</c:v>
                </c:pt>
                <c:pt idx="106">
                  <c:v>-2.5995644314749295</c:v>
                </c:pt>
                <c:pt idx="107">
                  <c:v>-2.5429128438543023</c:v>
                </c:pt>
                <c:pt idx="108">
                  <c:v>-2.4874087485089063</c:v>
                </c:pt>
                <c:pt idx="109">
                  <c:v>-2.4330311481348592</c:v>
                </c:pt>
                <c:pt idx="110">
                  <c:v>-2.3797593004729265</c:v>
                </c:pt>
                <c:pt idx="111">
                  <c:v>-2.3275727204363594</c:v>
                </c:pt>
                <c:pt idx="112">
                  <c:v>-2.2764511819206761</c:v>
                </c:pt>
                <c:pt idx="113">
                  <c:v>-2.226374719309018</c:v>
                </c:pt>
                <c:pt idx="114">
                  <c:v>-2.1773236286863789</c:v>
                </c:pt>
                <c:pt idx="115">
                  <c:v>-2.1292784687757509</c:v>
                </c:pt>
                <c:pt idx="116">
                  <c:v>-2.0822200616088176</c:v>
                </c:pt>
                <c:pt idx="117">
                  <c:v>-2.0361294929435951</c:v>
                </c:pt>
                <c:pt idx="118">
                  <c:v>-1.9909881124409858</c:v>
                </c:pt>
                <c:pt idx="119">
                  <c:v>-1.9467775336119819</c:v>
                </c:pt>
                <c:pt idx="120">
                  <c:v>-1.9034796335468211</c:v>
                </c:pt>
                <c:pt idx="121">
                  <c:v>-1.8610765524371347</c:v>
                </c:pt>
                <c:pt idx="122">
                  <c:v>-1.8195506929017797</c:v>
                </c:pt>
                <c:pt idx="123">
                  <c:v>-1.7788847191266641</c:v>
                </c:pt>
                <c:pt idx="124">
                  <c:v>-1.7390615558286355</c:v>
                </c:pt>
                <c:pt idx="125">
                  <c:v>-1.7000643870530736</c:v>
                </c:pt>
                <c:pt idx="126">
                  <c:v>-1.6618766548146007</c:v>
                </c:pt>
                <c:pt idx="127">
                  <c:v>-1.6244820575899186</c:v>
                </c:pt>
                <c:pt idx="128">
                  <c:v>-1.5878645486715199</c:v>
                </c:pt>
                <c:pt idx="129">
                  <c:v>-1.5520083343907007</c:v>
                </c:pt>
                <c:pt idx="130">
                  <c:v>-1.5168978722179565</c:v>
                </c:pt>
                <c:pt idx="131">
                  <c:v>-1.4825178687486107</c:v>
                </c:pt>
                <c:pt idx="132">
                  <c:v>-1.4488532775811462</c:v>
                </c:pt>
                <c:pt idx="133">
                  <c:v>-1.4158892970955135</c:v>
                </c:pt>
                <c:pt idx="134">
                  <c:v>-1.3836113681382955</c:v>
                </c:pt>
                <c:pt idx="135">
                  <c:v>-1.3520051716214523</c:v>
                </c:pt>
                <c:pt idx="136">
                  <c:v>-1.3210566260409884</c:v>
                </c:pt>
                <c:pt idx="137">
                  <c:v>-1.2907518849216819</c:v>
                </c:pt>
                <c:pt idx="138">
                  <c:v>-1.2610773341937613</c:v>
                </c:pt>
                <c:pt idx="139">
                  <c:v>-1.2320195895070984</c:v>
                </c:pt>
                <c:pt idx="140">
                  <c:v>-1.2035654934883391</c:v>
                </c:pt>
                <c:pt idx="141">
                  <c:v>-1.1757021129460494</c:v>
                </c:pt>
                <c:pt idx="142">
                  <c:v>-1.1484167360288184</c:v>
                </c:pt>
                <c:pt idx="143">
                  <c:v>-1.1216968693409501</c:v>
                </c:pt>
                <c:pt idx="144">
                  <c:v>-1.0955302350202332</c:v>
                </c:pt>
                <c:pt idx="145">
                  <c:v>-1.0699047677819977</c:v>
                </c:pt>
                <c:pt idx="146">
                  <c:v>-1.0448086119335138</c:v>
                </c:pt>
                <c:pt idx="147">
                  <c:v>-1.0202301183625659</c:v>
                </c:pt>
                <c:pt idx="148">
                  <c:v>-0.99615784150383146</c:v>
                </c:pt>
                <c:pt idx="149">
                  <c:v>-0.97258053628654784</c:v>
                </c:pt>
                <c:pt idx="150">
                  <c:v>-0.94948715506671044</c:v>
                </c:pt>
                <c:pt idx="151">
                  <c:v>-0.92686684454694523</c:v>
                </c:pt>
                <c:pt idx="152">
                  <c:v>-0.90470894268695301</c:v>
                </c:pt>
                <c:pt idx="153">
                  <c:v>-0.88300297560733099</c:v>
                </c:pt>
                <c:pt idx="154">
                  <c:v>-0.86173865448937148</c:v>
                </c:pt>
                <c:pt idx="155">
                  <c:v>-0.84090587247331228</c:v>
                </c:pt>
                <c:pt idx="156">
                  <c:v>-0.82049470155737148</c:v>
                </c:pt>
                <c:pt idx="157">
                  <c:v>-0.80049538949973098</c:v>
                </c:pt>
                <c:pt idx="158">
                  <c:v>-0.78089835672555097</c:v>
                </c:pt>
                <c:pt idx="159">
                  <c:v>-0.76169419324090726</c:v>
                </c:pt>
                <c:pt idx="160">
                  <c:v>-0.74287365555547924</c:v>
                </c:pt>
                <c:pt idx="161">
                  <c:v>-0.72442766361565314</c:v>
                </c:pt>
                <c:pt idx="162">
                  <c:v>-0.70634729774962102</c:v>
                </c:pt>
                <c:pt idx="163">
                  <c:v>-0.68862379562593035</c:v>
                </c:pt>
                <c:pt idx="164">
                  <c:v>-0.67124854922684118</c:v>
                </c:pt>
                <c:pt idx="165">
                  <c:v>-0.65421310183775749</c:v>
                </c:pt>
                <c:pt idx="166">
                  <c:v>-0.63750914505387934</c:v>
                </c:pt>
                <c:pt idx="167">
                  <c:v>-0.62112851580516693</c:v>
                </c:pt>
                <c:pt idx="168">
                  <c:v>-0.60506319340058123</c:v>
                </c:pt>
                <c:pt idx="169">
                  <c:v>-0.58930529659252406</c:v>
                </c:pt>
                <c:pt idx="170">
                  <c:v>-0.57384708066227952</c:v>
                </c:pt>
                <c:pt idx="171">
                  <c:v>-0.55868093452722767</c:v>
                </c:pt>
                <c:pt idx="172">
                  <c:v>-0.54379937787048482</c:v>
                </c:pt>
                <c:pt idx="173">
                  <c:v>-0.5291950582935917</c:v>
                </c:pt>
                <c:pt idx="174">
                  <c:v>-0.51486074849279651</c:v>
                </c:pt>
                <c:pt idx="175">
                  <c:v>-0.5007893434593963</c:v>
                </c:pt>
                <c:pt idx="176">
                  <c:v>-0.48697385770458634</c:v>
                </c:pt>
                <c:pt idx="177">
                  <c:v>-0.47340742250916018</c:v>
                </c:pt>
                <c:pt idx="178">
                  <c:v>-0.46008328319839731</c:v>
                </c:pt>
                <c:pt idx="179">
                  <c:v>-0.44699479644239049</c:v>
                </c:pt>
                <c:pt idx="180">
                  <c:v>-0.43413542758204288</c:v>
                </c:pt>
                <c:pt idx="181">
                  <c:v>-0.4214987479809052</c:v>
                </c:pt>
                <c:pt idx="182">
                  <c:v>-0.40907843240298647</c:v>
                </c:pt>
                <c:pt idx="183">
                  <c:v>-0.3968682564166422</c:v>
                </c:pt>
                <c:pt idx="184">
                  <c:v>-0.38486209382458614</c:v>
                </c:pt>
                <c:pt idx="185">
                  <c:v>-0.37305391412006433</c:v>
                </c:pt>
                <c:pt idx="186">
                  <c:v>-0.36143777996917109</c:v>
                </c:pt>
                <c:pt idx="187">
                  <c:v>-0.35000784471928198</c:v>
                </c:pt>
                <c:pt idx="188">
                  <c:v>-0.33875834993352877</c:v>
                </c:pt>
                <c:pt idx="189">
                  <c:v>-0.32768362295123038</c:v>
                </c:pt>
                <c:pt idx="190">
                  <c:v>-0.31677807447417011</c:v>
                </c:pt>
                <c:pt idx="191">
                  <c:v>-0.30603619617857153</c:v>
                </c:pt>
                <c:pt idx="192">
                  <c:v>-0.29545255835263029</c:v>
                </c:pt>
                <c:pt idx="193">
                  <c:v>-0.28502180755941575</c:v>
                </c:pt>
                <c:pt idx="194">
                  <c:v>-0.27473866432496219</c:v>
                </c:pt>
                <c:pt idx="195">
                  <c:v>-0.26459792085133255</c:v>
                </c:pt>
                <c:pt idx="196">
                  <c:v>-0.25459443875444865</c:v>
                </c:pt>
                <c:pt idx="197">
                  <c:v>-0.24472314682644636</c:v>
                </c:pt>
                <c:pt idx="198">
                  <c:v>-0.23497903882231935</c:v>
                </c:pt>
                <c:pt idx="199">
                  <c:v>-0.22535717127060681</c:v>
                </c:pt>
                <c:pt idx="200">
                  <c:v>-0.21585266130786052</c:v>
                </c:pt>
                <c:pt idx="201">
                  <c:v>-0.20646068453663166</c:v>
                </c:pt>
                <c:pt idx="202">
                  <c:v>-0.19717647290671947</c:v>
                </c:pt>
                <c:pt idx="203">
                  <c:v>-0.18799531261939761</c:v>
                </c:pt>
                <c:pt idx="204">
                  <c:v>-0.17891254205435903</c:v>
                </c:pt>
                <c:pt idx="205">
                  <c:v>-0.16992354971910006</c:v>
                </c:pt>
                <c:pt idx="206">
                  <c:v>-0.1610237722204815</c:v>
                </c:pt>
                <c:pt idx="207">
                  <c:v>-0.15220869225818884</c:v>
                </c:pt>
                <c:pt idx="208">
                  <c:v>-0.14347383663983132</c:v>
                </c:pt>
                <c:pt idx="209">
                  <c:v>-0.13481477431742098</c:v>
                </c:pt>
                <c:pt idx="210">
                  <c:v>-0.12622711444496942</c:v>
                </c:pt>
                <c:pt idx="211">
                  <c:v>-0.11770650445696738</c:v>
                </c:pt>
                <c:pt idx="212">
                  <c:v>-0.10924862816749178</c:v>
                </c:pt>
                <c:pt idx="213">
                  <c:v>-0.10084920388972046</c:v>
                </c:pt>
                <c:pt idx="214">
                  <c:v>-9.2503982575632457E-2</c:v>
                </c:pt>
                <c:pt idx="215">
                  <c:v>-8.4208745975679733E-2</c:v>
                </c:pt>
                <c:pt idx="216">
                  <c:v>-7.5959304818245463E-2</c:v>
                </c:pt>
                <c:pt idx="217">
                  <c:v>-6.7751497008695025E-2</c:v>
                </c:pt>
                <c:pt idx="218">
                  <c:v>-5.9581185847860374E-2</c:v>
                </c:pt>
                <c:pt idx="219">
                  <c:v>-5.1444258269801556E-2</c:v>
                </c:pt>
                <c:pt idx="220">
                  <c:v>-4.3336623098721425E-2</c:v>
                </c:pt>
                <c:pt idx="221">
                  <c:v>-3.5254209324904896E-2</c:v>
                </c:pt>
                <c:pt idx="222">
                  <c:v>-2.7192964399597029E-2</c:v>
                </c:pt>
                <c:pt idx="223">
                  <c:v>-1.9148852548742726E-2</c:v>
                </c:pt>
                <c:pt idx="224">
                  <c:v>-1.1117853105530298E-2</c:v>
                </c:pt>
                <c:pt idx="225">
                  <c:v>-3.0959588617193389E-3</c:v>
                </c:pt>
                <c:pt idx="226">
                  <c:v>4.9208255622651765E-3</c:v>
                </c:pt>
                <c:pt idx="227">
                  <c:v>1.2936485328443926E-2</c:v>
                </c:pt>
                <c:pt idx="228">
                  <c:v>2.0954996973560014E-2</c:v>
                </c:pt>
                <c:pt idx="229">
                  <c:v>2.8980329982436819E-2</c:v>
                </c:pt>
                <c:pt idx="230">
                  <c:v>3.7016448342328159E-2</c:v>
                </c:pt>
                <c:pt idx="231">
                  <c:v>4.5067312078115346E-2</c:v>
                </c:pt>
                <c:pt idx="232">
                  <c:v>5.3136878768192591E-2</c:v>
                </c:pt>
                <c:pt idx="233">
                  <c:v>6.1229105040842433E-2</c:v>
                </c:pt>
                <c:pt idx="234">
                  <c:v>6.9347948050863709E-2</c:v>
                </c:pt>
                <c:pt idx="235">
                  <c:v>7.7497366936194287E-2</c:v>
                </c:pt>
                <c:pt idx="236">
                  <c:v>8.5681324254217803E-2</c:v>
                </c:pt>
                <c:pt idx="237">
                  <c:v>9.3903787397417157E-2</c:v>
                </c:pt>
                <c:pt idx="238">
                  <c:v>0.10216872998798616</c:v>
                </c:pt>
                <c:pt idx="239">
                  <c:v>0.11048013325098879</c:v>
                </c:pt>
                <c:pt idx="240">
                  <c:v>0.11884198736559423</c:v>
                </c:pt>
                <c:pt idx="241">
                  <c:v>0.1272582927938827</c:v>
                </c:pt>
                <c:pt idx="242">
                  <c:v>0.13573306158667417</c:v>
                </c:pt>
                <c:pt idx="243">
                  <c:v>0.14427031866577419</c:v>
                </c:pt>
                <c:pt idx="244">
                  <c:v>0.15287410308200172</c:v>
                </c:pt>
                <c:pt idx="245">
                  <c:v>0.16154846924829816</c:v>
                </c:pt>
                <c:pt idx="246">
                  <c:v>0.1702974881471791</c:v>
                </c:pt>
                <c:pt idx="247">
                  <c:v>0.17912524851172398</c:v>
                </c:pt>
                <c:pt idx="248">
                  <c:v>0.18803585797926889</c:v>
                </c:pt>
                <c:pt idx="249">
                  <c:v>0.19703344421688898</c:v>
                </c:pt>
                <c:pt idx="250">
                  <c:v>0.20612215601771769</c:v>
                </c:pt>
                <c:pt idx="251">
                  <c:v>0.21530616436708969</c:v>
                </c:pt>
                <c:pt idx="252">
                  <c:v>0.22458966347742226</c:v>
                </c:pt>
                <c:pt idx="253">
                  <c:v>0.23397687179072843</c:v>
                </c:pt>
                <c:pt idx="254">
                  <c:v>0.24347203294753689</c:v>
                </c:pt>
                <c:pt idx="255">
                  <c:v>0.25307941672098966</c:v>
                </c:pt>
                <c:pt idx="256">
                  <c:v>0.26280331991478756</c:v>
                </c:pt>
                <c:pt idx="257">
                  <c:v>0.27264806722360235</c:v>
                </c:pt>
                <c:pt idx="258">
                  <c:v>0.28261801205451609</c:v>
                </c:pt>
                <c:pt idx="259">
                  <c:v>0.29271753730796057</c:v>
                </c:pt>
                <c:pt idx="260">
                  <c:v>0.3029510561165939</c:v>
                </c:pt>
                <c:pt idx="261">
                  <c:v>0.31332301254045308</c:v>
                </c:pt>
                <c:pt idx="262">
                  <c:v>0.32383788221667609</c:v>
                </c:pt>
                <c:pt idx="263">
                  <c:v>0.33450017296199658</c:v>
                </c:pt>
                <c:pt idx="264">
                  <c:v>0.34531442532616935</c:v>
                </c:pt>
                <c:pt idx="265">
                  <c:v>0.35628521309439254</c:v>
                </c:pt>
                <c:pt idx="266">
                  <c:v>0.36741714373673295</c:v>
                </c:pt>
                <c:pt idx="267">
                  <c:v>0.37871485880249267</c:v>
                </c:pt>
                <c:pt idx="268">
                  <c:v>0.39018303425737161</c:v>
                </c:pt>
                <c:pt idx="269">
                  <c:v>0.4018263807612289</c:v>
                </c:pt>
                <c:pt idx="270">
                  <c:v>0.41364964388416159</c:v>
                </c:pt>
                <c:pt idx="271">
                  <c:v>0.42565760425855986</c:v>
                </c:pt>
                <c:pt idx="272">
                  <c:v>0.43785507766471149</c:v>
                </c:pt>
                <c:pt idx="273">
                  <c:v>0.45024691504749331</c:v>
                </c:pt>
                <c:pt idx="274">
                  <c:v>0.46283800246158585</c:v>
                </c:pt>
                <c:pt idx="275">
                  <c:v>0.47563326094260544</c:v>
                </c:pt>
                <c:pt idx="276">
                  <c:v>0.48863764630148221</c:v>
                </c:pt>
                <c:pt idx="277">
                  <c:v>0.50185614883933283</c:v>
                </c:pt>
                <c:pt idx="278">
                  <c:v>0.51529379298005262</c:v>
                </c:pt>
                <c:pt idx="279">
                  <c:v>0.52895563681776347</c:v>
                </c:pt>
                <c:pt idx="280">
                  <c:v>0.54284677157622163</c:v>
                </c:pt>
                <c:pt idx="281">
                  <c:v>0.55697232097722105</c:v>
                </c:pt>
                <c:pt idx="282">
                  <c:v>0.57133744051501445</c:v>
                </c:pt>
                <c:pt idx="283">
                  <c:v>0.58594731663369504</c:v>
                </c:pt>
                <c:pt idx="284">
                  <c:v>0.60080716580447191</c:v>
                </c:pt>
                <c:pt idx="285">
                  <c:v>0.61592223349973418</c:v>
                </c:pt>
                <c:pt idx="286">
                  <c:v>0.63129779306076017</c:v>
                </c:pt>
                <c:pt idx="287">
                  <c:v>0.64693914445593081</c:v>
                </c:pt>
                <c:pt idx="288">
                  <c:v>0.66285161292627715</c:v>
                </c:pt>
                <c:pt idx="289">
                  <c:v>0.67904054751518717</c:v>
                </c:pt>
                <c:pt idx="290">
                  <c:v>0.69551131947909539</c:v>
                </c:pt>
                <c:pt idx="291">
                  <c:v>0.71226932057600745</c:v>
                </c:pt>
                <c:pt idx="292">
                  <c:v>0.72931996122870169</c:v>
                </c:pt>
                <c:pt idx="293">
                  <c:v>0.74666866855949499</c:v>
                </c:pt>
                <c:pt idx="294">
                  <c:v>0.76432088429350009</c:v>
                </c:pt>
                <c:pt idx="295">
                  <c:v>0.78228206252731969</c:v>
                </c:pt>
                <c:pt idx="296">
                  <c:v>0.80055766736023415</c:v>
                </c:pt>
                <c:pt idx="297">
                  <c:v>0.81915317038495294</c:v>
                </c:pt>
                <c:pt idx="298">
                  <c:v>0.83807404803512509</c:v>
                </c:pt>
                <c:pt idx="299">
                  <c:v>0.85732577878686933</c:v>
                </c:pt>
                <c:pt idx="300">
                  <c:v>0.87691384021171925</c:v>
                </c:pt>
                <c:pt idx="301">
                  <c:v>0.89684370587848683</c:v>
                </c:pt>
                <c:pt idx="302">
                  <c:v>0.91712084210168399</c:v>
                </c:pt>
                <c:pt idx="303">
                  <c:v>0.9377507045343163</c:v>
                </c:pt>
                <c:pt idx="304">
                  <c:v>0.95873873460299175</c:v>
                </c:pt>
                <c:pt idx="305">
                  <c:v>0.98009035578353276</c:v>
                </c:pt>
                <c:pt idx="306">
                  <c:v>1.0018109697154283</c:v>
                </c:pt>
                <c:pt idx="307">
                  <c:v>1.0239059521537222</c:v>
                </c:pt>
                <c:pt idx="308">
                  <c:v>1.0463806487571397</c:v>
                </c:pt>
                <c:pt idx="309">
                  <c:v>1.0692403707115685</c:v>
                </c:pt>
                <c:pt idx="310">
                  <c:v>1.0924903901882204</c:v>
                </c:pt>
                <c:pt idx="311">
                  <c:v>1.1161359356361529</c:v>
                </c:pt>
                <c:pt idx="312">
                  <c:v>1.1401821869091315</c:v>
                </c:pt>
                <c:pt idx="313">
                  <c:v>1.1646342702271228</c:v>
                </c:pt>
                <c:pt idx="314">
                  <c:v>1.1894972529731347</c:v>
                </c:pt>
                <c:pt idx="315">
                  <c:v>1.2147761383264326</c:v>
                </c:pt>
                <c:pt idx="316">
                  <c:v>1.2404758597336041</c:v>
                </c:pt>
                <c:pt idx="317">
                  <c:v>1.2666012752193574</c:v>
                </c:pt>
                <c:pt idx="318">
                  <c:v>1.2931571615393613</c:v>
                </c:pt>
                <c:pt idx="319">
                  <c:v>1.3201482081779519</c:v>
                </c:pt>
                <c:pt idx="320">
                  <c:v>1.3475790111939498</c:v>
                </c:pt>
                <c:pt idx="321">
                  <c:v>1.3754540669184068</c:v>
                </c:pt>
                <c:pt idx="322">
                  <c:v>1.4037777655085364</c:v>
                </c:pt>
                <c:pt idx="323">
                  <c:v>1.4325543843627453</c:v>
                </c:pt>
                <c:pt idx="324">
                  <c:v>1.4617880814021358</c:v>
                </c:pt>
                <c:pt idx="325">
                  <c:v>1.4914828882244833</c:v>
                </c:pt>
                <c:pt idx="326">
                  <c:v>1.5216427031373068</c:v>
                </c:pt>
                <c:pt idx="327">
                  <c:v>1.5522712840771806</c:v>
                </c:pt>
                <c:pt idx="328">
                  <c:v>1.5833722414231848</c:v>
                </c:pt>
                <c:pt idx="329">
                  <c:v>1.6149490307129069</c:v>
                </c:pt>
                <c:pt idx="330">
                  <c:v>1.6470049452701456</c:v>
                </c:pt>
                <c:pt idx="331">
                  <c:v>1.67954310875406</c:v>
                </c:pt>
                <c:pt idx="332">
                  <c:v>1.7125664676402335</c:v>
                </c:pt>
                <c:pt idx="333">
                  <c:v>1.7460777836447399</c:v>
                </c:pt>
                <c:pt idx="334">
                  <c:v>1.7800796261029976</c:v>
                </c:pt>
                <c:pt idx="335">
                  <c:v>1.8145743643158705</c:v>
                </c:pt>
                <c:pt idx="336">
                  <c:v>1.8495641598761055</c:v>
                </c:pt>
                <c:pt idx="337">
                  <c:v>1.8850509589889388</c:v>
                </c:pt>
                <c:pt idx="338">
                  <c:v>1.9210364848012675</c:v>
                </c:pt>
                <c:pt idx="339">
                  <c:v>1.9575222297544941</c:v>
                </c:pt>
                <c:pt idx="340">
                  <c:v>1.9945094479767222</c:v>
                </c:pt>
                <c:pt idx="341">
                  <c:v>2.0319991477306649</c:v>
                </c:pt>
                <c:pt idx="342">
                  <c:v>2.0699920839341348</c:v>
                </c:pt>
                <c:pt idx="343">
                  <c:v>2.1084887507705994</c:v>
                </c:pt>
                <c:pt idx="344">
                  <c:v>2.1474893744078134</c:v>
                </c:pt>
                <c:pt idx="345">
                  <c:v>2.1869939058429813</c:v>
                </c:pt>
                <c:pt idx="346">
                  <c:v>2.2270020138934763</c:v>
                </c:pt>
                <c:pt idx="347">
                  <c:v>2.2675130783524371</c:v>
                </c:pt>
                <c:pt idx="348">
                  <c:v>2.3085261833290498</c:v>
                </c:pt>
                <c:pt idx="349">
                  <c:v>2.3500401107935329</c:v>
                </c:pt>
                <c:pt idx="350">
                  <c:v>2.3920533343472501</c:v>
                </c:pt>
                <c:pt idx="351">
                  <c:v>2.4345640132384707</c:v>
                </c:pt>
                <c:pt idx="352">
                  <c:v>2.4775699866445238</c:v>
                </c:pt>
                <c:pt idx="353">
                  <c:v>2.5210687682411677</c:v>
                </c:pt>
                <c:pt idx="354">
                  <c:v>2.5650575410799776</c:v>
                </c:pt>
                <c:pt idx="355">
                  <c:v>2.6095331527945844</c:v>
                </c:pt>
                <c:pt idx="356">
                  <c:v>2.654492111156403</c:v>
                </c:pt>
                <c:pt idx="357">
                  <c:v>2.6999305800003146</c:v>
                </c:pt>
                <c:pt idx="358">
                  <c:v>2.7458443755404747</c:v>
                </c:pt>
                <c:pt idx="359">
                  <c:v>2.7922289630960844</c:v>
                </c:pt>
                <c:pt idx="360">
                  <c:v>2.8390794542464635</c:v>
                </c:pt>
                <c:pt idx="361">
                  <c:v>2.8863906044342547</c:v>
                </c:pt>
                <c:pt idx="362">
                  <c:v>2.9341568110350016</c:v>
                </c:pt>
                <c:pt idx="363">
                  <c:v>2.982372111910502</c:v>
                </c:pt>
                <c:pt idx="364">
                  <c:v>3.0310301844627183</c:v>
                </c:pt>
                <c:pt idx="365">
                  <c:v>3.080124345203973</c:v>
                </c:pt>
                <c:pt idx="366">
                  <c:v>3.1296475498582921</c:v>
                </c:pt>
                <c:pt idx="367">
                  <c:v>3.1795923940075674</c:v>
                </c:pt>
                <c:pt idx="368">
                  <c:v>3.2299511142952144</c:v>
                </c:pt>
                <c:pt idx="369">
                  <c:v>3.280715590198624</c:v>
                </c:pt>
                <c:pt idx="370">
                  <c:v>3.331877346380451</c:v>
                </c:pt>
                <c:pt idx="371">
                  <c:v>3.3834275556273967</c:v>
                </c:pt>
                <c:pt idx="372">
                  <c:v>3.4353570423835951</c:v>
                </c:pt>
                <c:pt idx="373">
                  <c:v>3.4876562868843068</c:v>
                </c:pt>
                <c:pt idx="374">
                  <c:v>3.5403154298938553</c:v>
                </c:pt>
                <c:pt idx="375">
                  <c:v>3.5933242780502432</c:v>
                </c:pt>
                <c:pt idx="376">
                  <c:v>3.6466723098169749</c:v>
                </c:pt>
                <c:pt idx="377">
                  <c:v>3.7003486820410734</c:v>
                </c:pt>
                <c:pt idx="378">
                  <c:v>3.7543422371142645</c:v>
                </c:pt>
                <c:pt idx="379">
                  <c:v>3.8086415107325999</c:v>
                </c:pt>
                <c:pt idx="380">
                  <c:v>3.8632347402478855</c:v>
                </c:pt>
                <c:pt idx="381">
                  <c:v>3.9181098736023672</c:v>
                </c:pt>
                <c:pt idx="382">
                  <c:v>3.9732545788363161</c:v>
                </c:pt>
                <c:pt idx="383">
                  <c:v>4.0286562541562221</c:v>
                </c:pt>
                <c:pt idx="384">
                  <c:v>4.0843020385494322</c:v>
                </c:pt>
                <c:pt idx="385">
                  <c:v>4.1401788229292018</c:v>
                </c:pt>
                <c:pt idx="386">
                  <c:v>4.1962732617923733</c:v>
                </c:pt>
                <c:pt idx="387">
                  <c:v>4.2525717853700069</c:v>
                </c:pt>
                <c:pt idx="388">
                  <c:v>4.3090606122496151</c:v>
                </c:pt>
                <c:pt idx="389">
                  <c:v>4.3657257624459618</c:v>
                </c:pt>
                <c:pt idx="390">
                  <c:v>4.4225530708956944</c:v>
                </c:pt>
                <c:pt idx="391">
                  <c:v>4.479528201349674</c:v>
                </c:pt>
                <c:pt idx="392">
                  <c:v>4.5366366606352395</c:v>
                </c:pt>
                <c:pt idx="393">
                  <c:v>4.5938638132594178</c:v>
                </c:pt>
                <c:pt idx="394">
                  <c:v>4.6511948963226555</c:v>
                </c:pt>
                <c:pt idx="395">
                  <c:v>4.7086150347116922</c:v>
                </c:pt>
                <c:pt idx="396">
                  <c:v>4.7661092565389103</c:v>
                </c:pt>
                <c:pt idx="397">
                  <c:v>4.8236625087947038</c:v>
                </c:pt>
                <c:pt idx="398">
                  <c:v>4.8812596731785964</c:v>
                </c:pt>
                <c:pt idx="399">
                  <c:v>4.9388855820739925</c:v>
                </c:pt>
                <c:pt idx="400">
                  <c:v>4.996525034631154</c:v>
                </c:pt>
                <c:pt idx="401">
                  <c:v>5.0541628129223106</c:v>
                </c:pt>
                <c:pt idx="402">
                  <c:v>5.1117836981327285</c:v>
                </c:pt>
                <c:pt idx="403">
                  <c:v>5.1693724867512634</c:v>
                </c:pt>
                <c:pt idx="404">
                  <c:v>5.2269140067241011</c:v>
                </c:pt>
                <c:pt idx="405">
                  <c:v>5.2843931335353469</c:v>
                </c:pt>
                <c:pt idx="406">
                  <c:v>5.3417948061785321</c:v>
                </c:pt>
                <c:pt idx="407">
                  <c:v>5.39910404298349</c:v>
                </c:pt>
                <c:pt idx="408">
                  <c:v>5.4563059572635337</c:v>
                </c:pt>
                <c:pt idx="409">
                  <c:v>5.5133857727487205</c:v>
                </c:pt>
                <c:pt idx="410">
                  <c:v>5.5703288387716103</c:v>
                </c:pt>
                <c:pt idx="411">
                  <c:v>5.6271206451730293</c:v>
                </c:pt>
                <c:pt idx="412">
                  <c:v>5.6837468368962583</c:v>
                </c:pt>
                <c:pt idx="413">
                  <c:v>5.7401932282393728</c:v>
                </c:pt>
                <c:pt idx="414">
                  <c:v>5.7964458167366457</c:v>
                </c:pt>
                <c:pt idx="415">
                  <c:v>5.8524907966413116</c:v>
                </c:pt>
                <c:pt idx="416">
                  <c:v>5.9083145719835057</c:v>
                </c:pt>
                <c:pt idx="417">
                  <c:v>5.963903769178625</c:v>
                </c:pt>
                <c:pt idx="418">
                  <c:v>6.0192452491631379</c:v>
                </c:pt>
                <c:pt idx="419">
                  <c:v>6.0743261190363853</c:v>
                </c:pt>
                <c:pt idx="420">
                  <c:v>6.1291337431888282</c:v>
                </c:pt>
                <c:pt idx="421">
                  <c:v>6.1836557538987673</c:v>
                </c:pt>
                <c:pt idx="422">
                  <c:v>6.2378800613816452</c:v>
                </c:pt>
                <c:pt idx="423">
                  <c:v>6.2917948632776994</c:v>
                </c:pt>
                <c:pt idx="424">
                  <c:v>6.3453886535656547</c:v>
                </c:pt>
                <c:pt idx="425">
                  <c:v>6.3986502308921267</c:v>
                </c:pt>
                <c:pt idx="426">
                  <c:v>6.4515687063080804</c:v>
                </c:pt>
                <c:pt idx="427">
                  <c:v>6.5041335104058682</c:v>
                </c:pt>
                <c:pt idx="428">
                  <c:v>6.5563343998518988</c:v>
                </c:pt>
                <c:pt idx="429">
                  <c:v>6.6081614633121104</c:v>
                </c:pt>
                <c:pt idx="430">
                  <c:v>6.6596051267690122</c:v>
                </c:pt>
                <c:pt idx="431">
                  <c:v>6.7106561582309974</c:v>
                </c:pt>
                <c:pt idx="432">
                  <c:v>6.761305671836185</c:v>
                </c:pt>
                <c:pt idx="433">
                  <c:v>6.8115451313548503</c:v>
                </c:pt>
                <c:pt idx="434">
                  <c:v>6.861366353096046</c:v>
                </c:pt>
                <c:pt idx="435">
                  <c:v>6.9107615082255061</c:v>
                </c:pt>
                <c:pt idx="436">
                  <c:v>6.9597231245035278</c:v>
                </c:pt>
                <c:pt idx="437">
                  <c:v>7.0082440874527974</c:v>
                </c:pt>
                <c:pt idx="438">
                  <c:v>7.0563176409674924</c:v>
                </c:pt>
                <c:pt idx="439">
                  <c:v>7.103937387376293</c:v>
                </c:pt>
                <c:pt idx="440">
                  <c:v>7.1510972869729041</c:v>
                </c:pt>
                <c:pt idx="441">
                  <c:v>7.1977916570290246</c:v>
                </c:pt>
                <c:pt idx="442">
                  <c:v>7.244015170305425</c:v>
                </c:pt>
                <c:pt idx="443">
                  <c:v>7.2897628530778746</c:v>
                </c:pt>
                <c:pt idx="444">
                  <c:v>7.3350300826952974</c:v>
                </c:pt>
                <c:pt idx="445">
                  <c:v>7.3798125846884357</c:v>
                </c:pt>
                <c:pt idx="446">
                  <c:v>7.4241064294477539</c:v>
                </c:pt>
                <c:pt idx="447">
                  <c:v>7.4679080284899353</c:v>
                </c:pt>
                <c:pt idx="448">
                  <c:v>7.51121413033278</c:v>
                </c:pt>
                <c:pt idx="449">
                  <c:v>7.5540218159986319</c:v>
                </c:pt>
                <c:pt idx="450">
                  <c:v>7.5963284941667872</c:v>
                </c:pt>
                <c:pt idx="451">
                  <c:v>7.6381318959955022</c:v>
                </c:pt>
                <c:pt idx="452">
                  <c:v>7.6794300696343907</c:v>
                </c:pt>
                <c:pt idx="453">
                  <c:v>7.7202213744479709</c:v>
                </c:pt>
                <c:pt idx="454">
                  <c:v>7.760504474971194</c:v>
                </c:pt>
                <c:pt idx="455">
                  <c:v>7.800278334617623</c:v>
                </c:pt>
                <c:pt idx="456">
                  <c:v>7.8395422091608031</c:v>
                </c:pt>
                <c:pt idx="457">
                  <c:v>7.8782956400091493</c:v>
                </c:pt>
                <c:pt idx="458">
                  <c:v>7.9165384472943829</c:v>
                </c:pt>
                <c:pt idx="459">
                  <c:v>7.9542707227932832</c:v>
                </c:pt>
                <c:pt idx="460">
                  <c:v>7.9914928227020203</c:v>
                </c:pt>
                <c:pt idx="461">
                  <c:v>8.0282053602821097</c:v>
                </c:pt>
                <c:pt idx="462">
                  <c:v>8.0644091983963015</c:v>
                </c:pt>
                <c:pt idx="463">
                  <c:v>8.1001054419524809</c:v>
                </c:pt>
                <c:pt idx="464">
                  <c:v>8.1352954302730058</c:v>
                </c:pt>
                <c:pt idx="465">
                  <c:v>8.1699807294062392</c:v>
                </c:pt>
                <c:pt idx="466">
                  <c:v>8.2041631243966986</c:v>
                </c:pt>
                <c:pt idx="467">
                  <c:v>8.2378446115293613</c:v>
                </c:pt>
                <c:pt idx="468">
                  <c:v>8.2710273905632494</c:v>
                </c:pt>
                <c:pt idx="469">
                  <c:v>8.3037138569686491</c:v>
                </c:pt>
                <c:pt idx="470">
                  <c:v>8.3359065941817168</c:v>
                </c:pt>
                <c:pt idx="471">
                  <c:v>8.3676083658895291</c:v>
                </c:pt>
                <c:pt idx="472">
                  <c:v>8.398822108357983</c:v>
                </c:pt>
                <c:pt idx="473">
                  <c:v>8.429550922814304</c:v>
                </c:pt>
                <c:pt idx="474">
                  <c:v>8.4597980678951767</c:v>
                </c:pt>
                <c:pt idx="475">
                  <c:v>8.4895669521709269</c:v>
                </c:pt>
                <c:pt idx="476">
                  <c:v>8.5188611267554251</c:v>
                </c:pt>
                <c:pt idx="477">
                  <c:v>8.547684278010836</c:v>
                </c:pt>
                <c:pt idx="478">
                  <c:v>8.5760402203555515</c:v>
                </c:pt>
                <c:pt idx="479">
                  <c:v>8.6039328891831737</c:v>
                </c:pt>
                <c:pt idx="480">
                  <c:v>8.6313663338995958</c:v>
                </c:pt>
                <c:pt idx="481">
                  <c:v>8.6583447110847604</c:v>
                </c:pt>
                <c:pt idx="482">
                  <c:v>8.6848722777850611</c:v>
                </c:pt>
                <c:pt idx="483">
                  <c:v>8.7109533849416589</c:v>
                </c:pt>
                <c:pt idx="484">
                  <c:v>8.7365924709595948</c:v>
                </c:pt>
                <c:pt idx="485">
                  <c:v>8.7617940554218485</c:v>
                </c:pt>
                <c:pt idx="486">
                  <c:v>8.7865627329521416</c:v>
                </c:pt>
                <c:pt idx="487">
                  <c:v>8.8109031672296432</c:v>
                </c:pt>
                <c:pt idx="488">
                  <c:v>8.834820085158313</c:v>
                </c:pt>
                <c:pt idx="489">
                  <c:v>8.8583182711931521</c:v>
                </c:pt>
                <c:pt idx="490">
                  <c:v>8.8814025618251389</c:v>
                </c:pt>
                <c:pt idx="491">
                  <c:v>8.9040778402262735</c:v>
                </c:pt>
                <c:pt idx="492">
                  <c:v>8.9263490310556826</c:v>
                </c:pt>
                <c:pt idx="493">
                  <c:v>8.9482210954274048</c:v>
                </c:pt>
                <c:pt idx="494">
                  <c:v>8.96969902604007</c:v>
                </c:pt>
                <c:pt idx="495">
                  <c:v>8.9907878424683947</c:v>
                </c:pt>
                <c:pt idx="496">
                  <c:v>9.0114925866160487</c:v>
                </c:pt>
                <c:pt idx="497">
                  <c:v>9.03181831832919</c:v>
                </c:pt>
                <c:pt idx="498">
                  <c:v>9.0517701111696294</c:v>
                </c:pt>
                <c:pt idx="499">
                  <c:v>9.0713530483463902</c:v>
                </c:pt>
                <c:pt idx="500">
                  <c:v>9.0905722188041409</c:v>
                </c:pt>
                <c:pt idx="501">
                  <c:v>9.1094327134667594</c:v>
                </c:pt>
                <c:pt idx="502">
                  <c:v>9.1279396216341091</c:v>
                </c:pt>
                <c:pt idx="503">
                  <c:v>9.1460980275298915</c:v>
                </c:pt>
                <c:pt idx="504">
                  <c:v>9.1639130069982357</c:v>
                </c:pt>
                <c:pt idx="505">
                  <c:v>9.1813896243466537</c:v>
                </c:pt>
                <c:pt idx="506">
                  <c:v>9.198532929332675</c:v>
                </c:pt>
                <c:pt idx="507">
                  <c:v>9.2153479542915022</c:v>
                </c:pt>
                <c:pt idx="508">
                  <c:v>9.231839711401804</c:v>
                </c:pt>
                <c:pt idx="509">
                  <c:v>9.2480131900867679</c:v>
                </c:pt>
                <c:pt idx="510">
                  <c:v>9.2638733545473357</c:v>
                </c:pt>
                <c:pt idx="511">
                  <c:v>9.2794251414245821</c:v>
                </c:pt>
                <c:pt idx="512">
                  <c:v>9.2946734575880452</c:v>
                </c:pt>
                <c:pt idx="513">
                  <c:v>9.3096231780468628</c:v>
                </c:pt>
                <c:pt idx="514">
                  <c:v>9.3242791439803874</c:v>
                </c:pt>
                <c:pt idx="515">
                  <c:v>9.3386461608851192</c:v>
                </c:pt>
                <c:pt idx="516">
                  <c:v>9.3527289968345606</c:v>
                </c:pt>
                <c:pt idx="517">
                  <c:v>9.3665323808487599</c:v>
                </c:pt>
                <c:pt idx="518">
                  <c:v>9.3800610013702226</c:v>
                </c:pt>
                <c:pt idx="519">
                  <c:v>9.3933195048428626</c:v>
                </c:pt>
                <c:pt idx="520">
                  <c:v>9.4063124943907326</c:v>
                </c:pt>
                <c:pt idx="521">
                  <c:v>9.4190445285932309</c:v>
                </c:pt>
                <c:pt idx="522">
                  <c:v>9.4315201203535661</c:v>
                </c:pt>
                <c:pt idx="523">
                  <c:v>9.4437437358572218</c:v>
                </c:pt>
                <c:pt idx="524">
                  <c:v>9.4557197936172503</c:v>
                </c:pt>
                <c:pt idx="525">
                  <c:v>9.467452663603245</c:v>
                </c:pt>
                <c:pt idx="526">
                  <c:v>9.4789466664508666</c:v>
                </c:pt>
                <c:pt idx="527">
                  <c:v>9.490206072748876</c:v>
                </c:pt>
                <c:pt idx="528">
                  <c:v>9.5012351024006723</c:v>
                </c:pt>
                <c:pt idx="529">
                  <c:v>9.512037924057319</c:v>
                </c:pt>
                <c:pt idx="530">
                  <c:v>9.5226186546192206</c:v>
                </c:pt>
                <c:pt idx="531">
                  <c:v>9.5329813588035623</c:v>
                </c:pt>
                <c:pt idx="532">
                  <c:v>9.5431300487747261</c:v>
                </c:pt>
                <c:pt idx="533">
                  <c:v>9.5530686838349776</c:v>
                </c:pt>
                <c:pt idx="534">
                  <c:v>9.5628011701727278</c:v>
                </c:pt>
                <c:pt idx="535">
                  <c:v>9.5723313606657801</c:v>
                </c:pt>
                <c:pt idx="536">
                  <c:v>9.5816630547370512</c:v>
                </c:pt>
                <c:pt idx="537">
                  <c:v>9.5907999982602714</c:v>
                </c:pt>
                <c:pt idx="538">
                  <c:v>9.5997458835132274</c:v>
                </c:pt>
                <c:pt idx="539">
                  <c:v>9.6085043491763091</c:v>
                </c:pt>
                <c:pt idx="540">
                  <c:v>9.6170789803739716</c:v>
                </c:pt>
                <c:pt idx="541">
                  <c:v>9.6254733087569964</c:v>
                </c:pt>
                <c:pt idx="542">
                  <c:v>9.6336908126233691</c:v>
                </c:pt>
                <c:pt idx="543">
                  <c:v>9.6417349170757234</c:v>
                </c:pt>
                <c:pt idx="544">
                  <c:v>9.6496089942133292</c:v>
                </c:pt>
                <c:pt idx="545">
                  <c:v>9.6573163633567098</c:v>
                </c:pt>
                <c:pt idx="546">
                  <c:v>9.6648602913029809</c:v>
                </c:pt>
                <c:pt idx="547">
                  <c:v>9.6722439926101185</c:v>
                </c:pt>
                <c:pt idx="548">
                  <c:v>9.6794706299084261</c:v>
                </c:pt>
                <c:pt idx="549">
                  <c:v>9.6865433142374648</c:v>
                </c:pt>
                <c:pt idx="550">
                  <c:v>9.6934651054068652</c:v>
                </c:pt>
                <c:pt idx="551">
                  <c:v>9.7002390123794449</c:v>
                </c:pt>
                <c:pt idx="552">
                  <c:v>9.7068679936751234</c:v>
                </c:pt>
                <c:pt idx="553">
                  <c:v>9.7133549577941647</c:v>
                </c:pt>
                <c:pt idx="554">
                  <c:v>9.719702763658395</c:v>
                </c:pt>
                <c:pt idx="555">
                  <c:v>9.7259142210690399</c:v>
                </c:pt>
                <c:pt idx="556">
                  <c:v>9.7319920911798814</c:v>
                </c:pt>
                <c:pt idx="557">
                  <c:v>9.7379390869845359</c:v>
                </c:pt>
                <c:pt idx="558">
                  <c:v>9.7437578738166604</c:v>
                </c:pt>
                <c:pt idx="559">
                  <c:v>9.749451069861955</c:v>
                </c:pt>
                <c:pt idx="560">
                  <c:v>9.7550212466808777</c:v>
                </c:pt>
                <c:pt idx="561">
                  <c:v>9.7604709297410768</c:v>
                </c:pt>
                <c:pt idx="562">
                  <c:v>9.7658025989584889</c:v>
                </c:pt>
                <c:pt idx="563">
                  <c:v>9.7710186892462385</c:v>
                </c:pt>
                <c:pt idx="564">
                  <c:v>9.7761215910703676</c:v>
                </c:pt>
                <c:pt idx="565">
                  <c:v>9.781113651011605</c:v>
                </c:pt>
                <c:pt idx="566">
                  <c:v>9.785997172332312</c:v>
                </c:pt>
                <c:pt idx="567">
                  <c:v>9.7907744155478547</c:v>
                </c:pt>
                <c:pt idx="568">
                  <c:v>9.7954475990016707</c:v>
                </c:pt>
                <c:pt idx="569">
                  <c:v>9.8000188994433</c:v>
                </c:pt>
                <c:pt idx="570">
                  <c:v>9.8044904526087571</c:v>
                </c:pt>
                <c:pt idx="571">
                  <c:v>9.8088643538025782</c:v>
                </c:pt>
                <c:pt idx="572">
                  <c:v>9.8131426584809702</c:v>
                </c:pt>
                <c:pt idx="573">
                  <c:v>9.8173273828354972</c:v>
                </c:pt>
                <c:pt idx="574">
                  <c:v>9.8214205043767535</c:v>
                </c:pt>
                <c:pt idx="575">
                  <c:v>9.825423962517533</c:v>
                </c:pt>
                <c:pt idx="576">
                  <c:v>9.8293396591550142</c:v>
                </c:pt>
                <c:pt idx="577">
                  <c:v>9.8331694592515255</c:v>
                </c:pt>
                <c:pt idx="578">
                  <c:v>9.8369151914134747</c:v>
                </c:pt>
                <c:pt idx="579">
                  <c:v>9.8405786484679894</c:v>
                </c:pt>
                <c:pt idx="580">
                  <c:v>9.8441615880369895</c:v>
                </c:pt>
                <c:pt idx="581">
                  <c:v>9.8476657331082702</c:v>
                </c:pt>
                <c:pt idx="582">
                  <c:v>9.8510927726033177</c:v>
                </c:pt>
                <c:pt idx="583">
                  <c:v>9.8544443619414981</c:v>
                </c:pt>
                <c:pt idx="584">
                  <c:v>9.8577221236004231</c:v>
                </c:pt>
                <c:pt idx="585">
                  <c:v>9.8609276476721437</c:v>
                </c:pt>
                <c:pt idx="586">
                  <c:v>9.8640624924149716</c:v>
                </c:pt>
                <c:pt idx="587">
                  <c:v>9.8671281848006913</c:v>
                </c:pt>
                <c:pt idx="588">
                  <c:v>9.8701262210569674</c:v>
                </c:pt>
                <c:pt idx="589">
                  <c:v>9.8730580672047452</c:v>
                </c:pt>
                <c:pt idx="590">
                  <c:v>9.8759251595904498</c:v>
                </c:pt>
                <c:pt idx="591">
                  <c:v>9.87872890541286</c:v>
                </c:pt>
                <c:pt idx="592">
                  <c:v>9.8814706832444852</c:v>
                </c:pt>
                <c:pt idx="593">
                  <c:v>9.8841518435473059</c:v>
                </c:pt>
                <c:pt idx="594">
                  <c:v>9.886773709182787</c:v>
                </c:pt>
                <c:pt idx="595">
                  <c:v>9.8893375759160271</c:v>
                </c:pt>
                <c:pt idx="596">
                  <c:v>9.8918447129139562</c:v>
                </c:pt>
                <c:pt idx="597">
                  <c:v>9.8942963632375136</c:v>
                </c:pt>
                <c:pt idx="598">
                  <c:v>9.896693744327683</c:v>
                </c:pt>
                <c:pt idx="599">
                  <c:v>9.8990380484854121</c:v>
                </c:pt>
                <c:pt idx="600">
                  <c:v>9.9013304433452376</c:v>
                </c:pt>
                <c:pt idx="601">
                  <c:v>9.9035720723426941</c:v>
                </c:pt>
                <c:pt idx="602">
                  <c:v>9.9057640551753643</c:v>
                </c:pt>
                <c:pt idx="603">
                  <c:v>9.9079074882576386</c:v>
                </c:pt>
                <c:pt idx="604">
                  <c:v>9.9100034451690675</c:v>
                </c:pt>
                <c:pt idx="605">
                  <c:v>9.9120529770963621</c:v>
                </c:pt>
                <c:pt idx="606">
                  <c:v>9.9140571132690223</c:v>
                </c:pt>
                <c:pt idx="607">
                  <c:v>9.9160168613885489</c:v>
                </c:pt>
                <c:pt idx="608">
                  <c:v>9.9179332080513269</c:v>
                </c:pt>
                <c:pt idx="609">
                  <c:v>9.919807119165073</c:v>
                </c:pt>
                <c:pt idx="610">
                  <c:v>9.9216395403590028</c:v>
                </c:pt>
                <c:pt idx="611">
                  <c:v>9.9234313973876311</c:v>
                </c:pt>
                <c:pt idx="612">
                  <c:v>9.9251835965282691</c:v>
                </c:pt>
                <c:pt idx="613">
                  <c:v>9.926897024972261</c:v>
                </c:pt>
                <c:pt idx="614">
                  <c:v>9.9285725512099656</c:v>
                </c:pt>
                <c:pt idx="615">
                  <c:v>9.9302110254095677</c:v>
                </c:pt>
                <c:pt idx="616">
                  <c:v>9.9318132797896936</c:v>
                </c:pt>
                <c:pt idx="617">
                  <c:v>9.9333801289859416</c:v>
                </c:pt>
                <c:pt idx="618">
                  <c:v>9.934912370411336</c:v>
                </c:pt>
                <c:pt idx="619">
                  <c:v>9.9364107846107821</c:v>
                </c:pt>
                <c:pt idx="620">
                  <c:v>9.9378761356095371</c:v>
                </c:pt>
                <c:pt idx="621">
                  <c:v>9.9393091712558004</c:v>
                </c:pt>
                <c:pt idx="622">
                  <c:v>9.9407106235574556</c:v>
                </c:pt>
                <c:pt idx="623">
                  <c:v>9.9420812090130237</c:v>
                </c:pt>
                <c:pt idx="624">
                  <c:v>9.9434216289369033</c:v>
                </c:pt>
                <c:pt idx="625">
                  <c:v>9.9447325697789424</c:v>
                </c:pt>
                <c:pt idx="626">
                  <c:v>9.9460147034384487</c:v>
                </c:pt>
                <c:pt idx="627">
                  <c:v>9.9472686875726239</c:v>
                </c:pt>
                <c:pt idx="628">
                  <c:v>9.9484951658996206</c:v>
                </c:pt>
                <c:pt idx="629">
                  <c:v>9.9496947684961352</c:v>
                </c:pt>
                <c:pt idx="630">
                  <c:v>9.9508681120897453</c:v>
                </c:pt>
                <c:pt idx="631">
                  <c:v>9.952015800345972</c:v>
                </c:pt>
                <c:pt idx="632">
                  <c:v>9.9531384241501968</c:v>
                </c:pt>
                <c:pt idx="633">
                  <c:v>9.9542365618844588</c:v>
                </c:pt>
                <c:pt idx="634">
                  <c:v>9.955310779699257</c:v>
                </c:pt>
                <c:pt idx="635">
                  <c:v>9.9563616317803714</c:v>
                </c:pt>
                <c:pt idx="636">
                  <c:v>9.9573896606108345</c:v>
                </c:pt>
                <c:pt idx="637">
                  <c:v>9.9583953972281023</c:v>
                </c:pt>
                <c:pt idx="638">
                  <c:v>9.9593793614764774</c:v>
                </c:pt>
                <c:pt idx="639">
                  <c:v>9.9603420622549255</c:v>
                </c:pt>
                <c:pt idx="640">
                  <c:v>9.9612839977602707</c:v>
                </c:pt>
                <c:pt idx="641">
                  <c:v>9.9622056557259278</c:v>
                </c:pt>
                <c:pt idx="642">
                  <c:v>9.9631075136561957</c:v>
                </c:pt>
                <c:pt idx="643">
                  <c:v>9.9639900390561955</c:v>
                </c:pt>
                <c:pt idx="644">
                  <c:v>9.9648536896575592</c:v>
                </c:pt>
                <c:pt idx="645">
                  <c:v>9.9656989136398924</c:v>
                </c:pt>
                <c:pt idx="646">
                  <c:v>9.9665261498481232</c:v>
                </c:pt>
                <c:pt idx="647">
                  <c:v>9.9673358280058064</c:v>
                </c:pt>
                <c:pt idx="648">
                  <c:v>9.9681283689244449</c:v>
                </c:pt>
                <c:pt idx="649">
                  <c:v>9.9689041847089008</c:v>
                </c:pt>
                <c:pt idx="650">
                  <c:v>9.9696636789589839</c:v>
                </c:pt>
                <c:pt idx="651">
                  <c:v>9.9704072469672766</c:v>
                </c:pt>
                <c:pt idx="652">
                  <c:v>9.9711352759132819</c:v>
                </c:pt>
                <c:pt idx="653">
                  <c:v>9.9718481450539347</c:v>
                </c:pt>
                <c:pt idx="654">
                  <c:v>9.9725462259105981</c:v>
                </c:pt>
                <c:pt idx="655">
                  <c:v>9.9732298824525465</c:v>
                </c:pt>
                <c:pt idx="656">
                  <c:v>9.9738994712770861</c:v>
                </c:pt>
                <c:pt idx="657">
                  <c:v>9.9745553417863029</c:v>
                </c:pt>
                <c:pt idx="658">
                  <c:v>9.9751978363605698</c:v>
                </c:pt>
                <c:pt idx="659">
                  <c:v>9.9758272905288461</c:v>
                </c:pt>
                <c:pt idx="660">
                  <c:v>9.9764440331358184</c:v>
                </c:pt>
                <c:pt idx="661">
                  <c:v>9.9770483865060342</c:v>
                </c:pt>
                <c:pt idx="662">
                  <c:v>9.977640666604966</c:v>
                </c:pt>
                <c:pt idx="663">
                  <c:v>9.9782211831972045</c:v>
                </c:pt>
                <c:pt idx="664">
                  <c:v>9.9787902400017217</c:v>
                </c:pt>
                <c:pt idx="665">
                  <c:v>9.979348134844388</c:v>
                </c:pt>
                <c:pt idx="666">
                  <c:v>9.9798951598076968</c:v>
                </c:pt>
                <c:pt idx="667">
                  <c:v>9.980431601377834</c:v>
                </c:pt>
                <c:pt idx="668">
                  <c:v>9.9809577405891172</c:v>
                </c:pt>
                <c:pt idx="669">
                  <c:v>9.9814738531658822</c:v>
                </c:pt>
                <c:pt idx="670">
                  <c:v>9.9819802096618844</c:v>
                </c:pt>
                <c:pt idx="671">
                  <c:v>9.9824770755972345</c:v>
                </c:pt>
                <c:pt idx="672">
                  <c:v>9.9829647115929809</c:v>
                </c:pt>
                <c:pt idx="673">
                  <c:v>9.9834433735033681</c:v>
                </c:pt>
                <c:pt idx="674">
                  <c:v>9.9839133125458126</c:v>
                </c:pt>
                <c:pt idx="675">
                  <c:v>9.9843747754287051</c:v>
                </c:pt>
                <c:pt idx="676">
                  <c:v>9.9848280044770465</c:v>
                </c:pt>
                <c:pt idx="677">
                  <c:v>9.9852732377559903</c:v>
                </c:pt>
                <c:pt idx="678">
                  <c:v>9.9857107091923574</c:v>
                </c:pt>
                <c:pt idx="679">
                  <c:v>9.9861406486941569</c:v>
                </c:pt>
                <c:pt idx="680">
                  <c:v>9.9865632822681896</c:v>
                </c:pt>
                <c:pt idx="681">
                  <c:v>9.9869788321357795</c:v>
                </c:pt>
                <c:pt idx="682">
                  <c:v>9.987387516846649</c:v>
                </c:pt>
                <c:pt idx="683">
                  <c:v>9.9877895513910833</c:v>
                </c:pt>
                <c:pt idx="684">
                  <c:v>9.9881851473103236</c:v>
                </c:pt>
                <c:pt idx="685">
                  <c:v>9.9885745128053074</c:v>
                </c:pt>
                <c:pt idx="686">
                  <c:v>9.9889578528438161</c:v>
                </c:pt>
                <c:pt idx="687">
                  <c:v>9.9893353692660298</c:v>
                </c:pt>
                <c:pt idx="688">
                  <c:v>9.9897072608885615</c:v>
                </c:pt>
                <c:pt idx="689">
                  <c:v>9.9900737236070469</c:v>
                </c:pt>
                <c:pt idx="690">
                  <c:v>9.9904349504972938</c:v>
                </c:pt>
                <c:pt idx="691">
                  <c:v>9.9907911319150706</c:v>
                </c:pt>
                <c:pt idx="692">
                  <c:v>9.9911424555945647</c:v>
                </c:pt>
                <c:pt idx="693">
                  <c:v>9.9914891067455596</c:v>
                </c:pt>
                <c:pt idx="694">
                  <c:v>9.991831268149399</c:v>
                </c:pt>
                <c:pt idx="695">
                  <c:v>9.9921691202537488</c:v>
                </c:pt>
                <c:pt idx="696">
                  <c:v>9.9925028412662211</c:v>
                </c:pt>
                <c:pt idx="697">
                  <c:v>9.9928326072469051</c:v>
                </c:pt>
                <c:pt idx="698">
                  <c:v>9.9931585921998742</c:v>
                </c:pt>
                <c:pt idx="699">
                  <c:v>9.9934809681636505</c:v>
                </c:pt>
                <c:pt idx="700">
                  <c:v>9.9937999053007314</c:v>
                </c:pt>
                <c:pt idx="701">
                  <c:v>9.9941155719862032</c:v>
                </c:pt>
                <c:pt idx="702">
                  <c:v>9.9944281348954629</c:v>
                </c:pt>
                <c:pt idx="703">
                  <c:v>9.9947377590911426</c:v>
                </c:pt>
                <c:pt idx="704">
                  <c:v>9.9950446081092128</c:v>
                </c:pt>
                <c:pt idx="705">
                  <c:v>9.9953488440443738</c:v>
                </c:pt>
                <c:pt idx="706">
                  <c:v>9.9956506276347206</c:v>
                </c:pt>
                <c:pt idx="707">
                  <c:v>9.9959501183457693</c:v>
                </c:pt>
                <c:pt idx="708">
                  <c:v>9.9962474744538525</c:v>
                </c:pt>
                <c:pt idx="709">
                  <c:v>9.996542853128954</c:v>
                </c:pt>
                <c:pt idx="710">
                  <c:v>9.9968364105169965</c:v>
                </c:pt>
                <c:pt idx="711">
                  <c:v>9.9971283018216486</c:v>
                </c:pt>
                <c:pt idx="712">
                  <c:v>9.9974186813856747</c:v>
                </c:pt>
                <c:pt idx="713">
                  <c:v>9.9977077027718781</c:v>
                </c:pt>
                <c:pt idx="714">
                  <c:v>9.997995518843684</c:v>
                </c:pt>
                <c:pt idx="715">
                  <c:v>9.9982822818453752</c:v>
                </c:pt>
                <c:pt idx="716">
                  <c:v>9.9985681434820606</c:v>
                </c:pt>
                <c:pt idx="717">
                  <c:v>9.998853254999398</c:v>
                </c:pt>
                <c:pt idx="718">
                  <c:v>9.9991377672630986</c:v>
                </c:pt>
                <c:pt idx="719">
                  <c:v>9.9994218308382727</c:v>
                </c:pt>
                <c:pt idx="720">
                  <c:v>9.9997055960686723</c:v>
                </c:pt>
                <c:pt idx="721">
                  <c:v>9.9999892131557999</c:v>
                </c:pt>
                <c:pt idx="722">
                  <c:v>10.000272832238055</c:v>
                </c:pt>
                <c:pt idx="723">
                  <c:v>10.000556603469791</c:v>
                </c:pt>
                <c:pt idx="724">
                  <c:v>10.000840677100484</c:v>
                </c:pt>
                <c:pt idx="725">
                  <c:v>10.001125203553936</c:v>
                </c:pt>
                <c:pt idx="726">
                  <c:v>10.00141033350763</c:v>
                </c:pt>
                <c:pt idx="727">
                  <c:v>10.001696217972235</c:v>
                </c:pt>
                <c:pt idx="728">
                  <c:v>10.001983008371303</c:v>
                </c:pt>
                <c:pt idx="729">
                  <c:v>10.00227085662125</c:v>
                </c:pt>
                <c:pt idx="730">
                  <c:v>10.002559915211574</c:v>
                </c:pt>
                <c:pt idx="731">
                  <c:v>10.002850337285446</c:v>
                </c:pt>
                <c:pt idx="732">
                  <c:v>10.003142276720665</c:v>
                </c:pt>
                <c:pt idx="733">
                  <c:v>10.003435888210982</c:v>
                </c:pt>
                <c:pt idx="734">
                  <c:v>10.00373132734796</c:v>
                </c:pt>
                <c:pt idx="735">
                  <c:v>10.004028750703267</c:v>
                </c:pt>
                <c:pt idx="736">
                  <c:v>10.004328315911534</c:v>
                </c:pt>
                <c:pt idx="737">
                  <c:v>10.004630181753816</c:v>
                </c:pt>
                <c:pt idx="738">
                  <c:v>10.004934508241664</c:v>
                </c:pt>
                <c:pt idx="739">
                  <c:v>10.005241456701869</c:v>
                </c:pt>
                <c:pt idx="740">
                  <c:v>10.005551189861944</c:v>
                </c:pt>
                <c:pt idx="741">
                  <c:v>10.005863871936365</c:v>
                </c:pt>
                <c:pt idx="742">
                  <c:v>10.0061796687136</c:v>
                </c:pt>
                <c:pt idx="743">
                  <c:v>10.006498747644031</c:v>
                </c:pt>
                <c:pt idx="744">
                  <c:v>10.006821277928767</c:v>
                </c:pt>
                <c:pt idx="745">
                  <c:v>10.007147430609368</c:v>
                </c:pt>
                <c:pt idx="746">
                  <c:v>10.007477378658658</c:v>
                </c:pt>
                <c:pt idx="747">
                  <c:v>10.007811297072463</c:v>
                </c:pt>
                <c:pt idx="748">
                  <c:v>10.008149362962561</c:v>
                </c:pt>
                <c:pt idx="749">
                  <c:v>10.008491755650706</c:v>
                </c:pt>
                <c:pt idx="750">
                  <c:v>10.008838656763853</c:v>
                </c:pt>
                <c:pt idx="751">
                  <c:v>10.009190250330663</c:v>
                </c:pt>
                <c:pt idx="752">
                  <c:v>10.009546722879275</c:v>
                </c:pt>
                <c:pt idx="753">
                  <c:v>10.009908263536431</c:v>
                </c:pt>
                <c:pt idx="754">
                  <c:v>10.010275064128029</c:v>
                </c:pt>
                <c:pt idx="755">
                  <c:v>10.010647319281068</c:v>
                </c:pt>
                <c:pt idx="756">
                  <c:v>10.011025226527222</c:v>
                </c:pt>
                <c:pt idx="757">
                  <c:v>10.011408986407833</c:v>
                </c:pt>
                <c:pt idx="758">
                  <c:v>10.011798802580648</c:v>
                </c:pt>
                <c:pt idx="759">
                  <c:v>10.012194881928174</c:v>
                </c:pt>
                <c:pt idx="760">
                  <c:v>10.012597434667786</c:v>
                </c:pt>
                <c:pt idx="761">
                  <c:v>10.013006674463645</c:v>
                </c:pt>
                <c:pt idx="762">
                  <c:v>10.013422818540461</c:v>
                </c:pt>
                <c:pt idx="763">
                  <c:v>10.013846087799177</c:v>
                </c:pt>
                <c:pt idx="764">
                  <c:v>10.014276706934627</c:v>
                </c:pt>
                <c:pt idx="765">
                  <c:v>10.014714904555277</c:v>
                </c:pt>
                <c:pt idx="766">
                  <c:v>10.015160913305019</c:v>
                </c:pt>
                <c:pt idx="767">
                  <c:v>10.01561496998719</c:v>
                </c:pt>
                <c:pt idx="768">
                  <c:v>10.016077315690817</c:v>
                </c:pt>
                <c:pt idx="769">
                  <c:v>10.016548195919153</c:v>
                </c:pt>
                <c:pt idx="770">
                  <c:v>10.017027860720638</c:v>
                </c:pt>
                <c:pt idx="771">
                  <c:v>10.01751656482228</c:v>
                </c:pt>
                <c:pt idx="772">
                  <c:v>10.018014567765556</c:v>
                </c:pt>
                <c:pt idx="773">
                  <c:v>10.01852213404495</c:v>
                </c:pt>
                <c:pt idx="774">
                  <c:v>10.019039533249122</c:v>
                </c:pt>
                <c:pt idx="775">
                  <c:v>10.019567040204853</c:v>
                </c:pt>
                <c:pt idx="776">
                  <c:v>10.020104935123815</c:v>
                </c:pt>
                <c:pt idx="777">
                  <c:v>10.020653503752246</c:v>
                </c:pt>
                <c:pt idx="778">
                  <c:v>10.021213037523619</c:v>
                </c:pt>
                <c:pt idx="779">
                  <c:v>10.021783833714396</c:v>
                </c:pt>
                <c:pt idx="780">
                  <c:v>10.022366195602915</c:v>
                </c:pt>
                <c:pt idx="781">
                  <c:v>10.022960432631557</c:v>
                </c:pt>
                <c:pt idx="782">
                  <c:v>10.023566860572219</c:v>
                </c:pt>
                <c:pt idx="783">
                  <c:v>10.024185801695243</c:v>
                </c:pt>
                <c:pt idx="784">
                  <c:v>10.024817584941838</c:v>
                </c:pt>
                <c:pt idx="785">
                  <c:v>10.025462546100119</c:v>
                </c:pt>
                <c:pt idx="786">
                  <c:v>10.026121027984889</c:v>
                </c:pt>
                <c:pt idx="787">
                  <c:v>10.026793380621186</c:v>
                </c:pt>
                <c:pt idx="788">
                  <c:v>10.027479961431766</c:v>
                </c:pt>
                <c:pt idx="789">
                  <c:v>10.028181135428596</c:v>
                </c:pt>
                <c:pt idx="790">
                  <c:v>10.028897275408475</c:v>
                </c:pt>
                <c:pt idx="791">
                  <c:v>10.029628762152862</c:v>
                </c:pt>
                <c:pt idx="792">
                  <c:v>10.030375984632068</c:v>
                </c:pt>
                <c:pt idx="793">
                  <c:v>10.031139340213882</c:v>
                </c:pt>
                <c:pt idx="794">
                  <c:v>10.031919234876773</c:v>
                </c:pt>
                <c:pt idx="795">
                  <c:v>10.032716083427777</c:v>
                </c:pt>
                <c:pt idx="796">
                  <c:v>10.033530309725188</c:v>
                </c:pt>
                <c:pt idx="797">
                  <c:v>10.034362346906194</c:v>
                </c:pt>
                <c:pt idx="798">
                  <c:v>10.035212637619543</c:v>
                </c:pt>
                <c:pt idx="799">
                  <c:v>10.036081634263429</c:v>
                </c:pt>
                <c:pt idx="800">
                  <c:v>10.036969799228675</c:v>
                </c:pt>
                <c:pt idx="801">
                  <c:v>10.037877605147399</c:v>
                </c:pt>
                <c:pt idx="802">
                  <c:v>10.038805535147224</c:v>
                </c:pt>
                <c:pt idx="803">
                  <c:v>10.039754083111314</c:v>
                </c:pt>
                <c:pt idx="804">
                  <c:v>10.040723753944192</c:v>
                </c:pt>
                <c:pt idx="805">
                  <c:v>10.041715063843677</c:v>
                </c:pt>
                <c:pt idx="806">
                  <c:v>10.042728540578965</c:v>
                </c:pt>
                <c:pt idx="807">
                  <c:v>10.043764723775062</c:v>
                </c:pt>
                <c:pt idx="808">
                  <c:v>10.044824165203725</c:v>
                </c:pt>
                <c:pt idx="809">
                  <c:v>10.045907429081087</c:v>
                </c:pt>
                <c:pt idx="810">
                  <c:v>10.047015092372073</c:v>
                </c:pt>
                <c:pt idx="811">
                  <c:v>10.048147745101895</c:v>
                </c:pt>
                <c:pt idx="812">
                  <c:v>10.049305990674677</c:v>
                </c:pt>
                <c:pt idx="813">
                  <c:v>10.050490446199481</c:v>
                </c:pt>
                <c:pt idx="814">
                  <c:v>10.051701742823873</c:v>
                </c:pt>
                <c:pt idx="815">
                  <c:v>10.05294052607525</c:v>
                </c:pt>
                <c:pt idx="816">
                  <c:v>10.054207456210085</c:v>
                </c:pt>
                <c:pt idx="817">
                  <c:v>10.055503208571338</c:v>
                </c:pt>
                <c:pt idx="818">
                  <c:v>10.056828473954198</c:v>
                </c:pt>
                <c:pt idx="819">
                  <c:v>10.058183958980392</c:v>
                </c:pt>
                <c:pt idx="820">
                  <c:v>10.059570386481241</c:v>
                </c:pt>
                <c:pt idx="821">
                  <c:v>10.060988495889754</c:v>
                </c:pt>
                <c:pt idx="822">
                  <c:v>10.062439043641906</c:v>
                </c:pt>
                <c:pt idx="823">
                  <c:v>10.063922803587369</c:v>
                </c:pt>
                <c:pt idx="824">
                  <c:v>10.065440567409965</c:v>
                </c:pt>
                <c:pt idx="825">
                  <c:v>10.066993145058024</c:v>
                </c:pt>
                <c:pt idx="826">
                  <c:v>10.068581365184937</c:v>
                </c:pt>
                <c:pt idx="827">
                  <c:v>10.070206075600163</c:v>
                </c:pt>
                <c:pt idx="828">
                  <c:v>10.071868143730949</c:v>
                </c:pt>
                <c:pt idx="829">
                  <c:v>10.073568457094991</c:v>
                </c:pt>
                <c:pt idx="830">
                  <c:v>10.075307923784409</c:v>
                </c:pt>
                <c:pt idx="831">
                  <c:v>10.077087472961219</c:v>
                </c:pt>
                <c:pt idx="832">
                  <c:v>10.078908055364666</c:v>
                </c:pt>
                <c:pt idx="833">
                  <c:v>10.080770643830682</c:v>
                </c:pt>
                <c:pt idx="834">
                  <c:v>10.082676233823799</c:v>
                </c:pt>
                <c:pt idx="835">
                  <c:v>10.084625843981808</c:v>
                </c:pt>
                <c:pt idx="836">
                  <c:v>10.086620516673518</c:v>
                </c:pt>
                <c:pt idx="837">
                  <c:v>10.088661318569937</c:v>
                </c:pt>
                <c:pt idx="838">
                  <c:v>10.090749341229198</c:v>
                </c:pt>
                <c:pt idx="839">
                  <c:v>10.092885701695629</c:v>
                </c:pt>
                <c:pt idx="840">
                  <c:v>10.095071543113258</c:v>
                </c:pt>
                <c:pt idx="841">
                  <c:v>10.097308035354221</c:v>
                </c:pt>
                <c:pt idx="842">
                  <c:v>10.099596375662337</c:v>
                </c:pt>
                <c:pt idx="843">
                  <c:v>10.101937789312359</c:v>
                </c:pt>
                <c:pt idx="844">
                  <c:v>10.10433353028521</c:v>
                </c:pt>
                <c:pt idx="845">
                  <c:v>10.106784881959664</c:v>
                </c:pt>
                <c:pt idx="846">
                  <c:v>10.109293157820911</c:v>
                </c:pt>
                <c:pt idx="847">
                  <c:v>10.111859702186377</c:v>
                </c:pt>
                <c:pt idx="848">
                  <c:v>10.114485890949322</c:v>
                </c:pt>
                <c:pt idx="849">
                  <c:v>10.117173132340637</c:v>
                </c:pt>
                <c:pt idx="850">
                  <c:v>10.119922867709311</c:v>
                </c:pt>
                <c:pt idx="851">
                  <c:v>10.122736572322086</c:v>
                </c:pt>
                <c:pt idx="852">
                  <c:v>10.125615756182754</c:v>
                </c:pt>
                <c:pt idx="853">
                  <c:v>10.128561964871656</c:v>
                </c:pt>
                <c:pt idx="854">
                  <c:v>10.131576780405883</c:v>
                </c:pt>
                <c:pt idx="855">
                  <c:v>10.134661822120757</c:v>
                </c:pt>
                <c:pt idx="856">
                  <c:v>10.137818747573082</c:v>
                </c:pt>
                <c:pt idx="857">
                  <c:v>10.141049253466832</c:v>
                </c:pt>
                <c:pt idx="858">
                  <c:v>10.144355076601816</c:v>
                </c:pt>
                <c:pt idx="859">
                  <c:v>10.147737994845917</c:v>
                </c:pt>
                <c:pt idx="860">
                  <c:v>10.151199828131578</c:v>
                </c:pt>
                <c:pt idx="861">
                  <c:v>10.154742439477133</c:v>
                </c:pt>
                <c:pt idx="862">
                  <c:v>10.158367736033705</c:v>
                </c:pt>
                <c:pt idx="863">
                  <c:v>10.162077670158277</c:v>
                </c:pt>
                <c:pt idx="864">
                  <c:v>10.165874240513716</c:v>
                </c:pt>
                <c:pt idx="865">
                  <c:v>10.169759493196437</c:v>
                </c:pt>
                <c:pt idx="866">
                  <c:v>10.173735522892443</c:v>
                </c:pt>
                <c:pt idx="867">
                  <c:v>10.177804474062539</c:v>
                </c:pt>
                <c:pt idx="868">
                  <c:v>10.181968542157501</c:v>
                </c:pt>
                <c:pt idx="869">
                  <c:v>10.186229974864</c:v>
                </c:pt>
                <c:pt idx="870">
                  <c:v>10.190591073382146</c:v>
                </c:pt>
                <c:pt idx="871">
                  <c:v>10.195054193735492</c:v>
                </c:pt>
                <c:pt idx="872">
                  <c:v>10.199621748114417</c:v>
                </c:pt>
                <c:pt idx="873">
                  <c:v>10.204296206253773</c:v>
                </c:pt>
                <c:pt idx="874">
                  <c:v>10.209080096845792</c:v>
                </c:pt>
                <c:pt idx="875">
                  <c:v>10.213976008989169</c:v>
                </c:pt>
                <c:pt idx="876">
                  <c:v>10.218986593675389</c:v>
                </c:pt>
                <c:pt idx="877">
                  <c:v>10.224114565313279</c:v>
                </c:pt>
                <c:pt idx="878">
                  <c:v>10.229362703292914</c:v>
                </c:pt>
                <c:pt idx="879">
                  <c:v>10.234733853589919</c:v>
                </c:pt>
                <c:pt idx="880">
                  <c:v>10.240230930411371</c:v>
                </c:pt>
                <c:pt idx="881">
                  <c:v>10.245856917884415</c:v>
                </c:pt>
                <c:pt idx="882">
                  <c:v>10.251614871788849</c:v>
                </c:pt>
                <c:pt idx="883">
                  <c:v>10.25750792133492</c:v>
                </c:pt>
                <c:pt idx="884">
                  <c:v>10.263539270987629</c:v>
                </c:pt>
                <c:pt idx="885">
                  <c:v>10.269712202338837</c:v>
                </c:pt>
                <c:pt idx="886">
                  <c:v>10.276030076028606</c:v>
                </c:pt>
                <c:pt idx="887">
                  <c:v>10.282496333717184</c:v>
                </c:pt>
                <c:pt idx="888">
                  <c:v>10.289114500109065</c:v>
                </c:pt>
                <c:pt idx="889">
                  <c:v>10.295888185030693</c:v>
                </c:pt>
                <c:pt idx="890">
                  <c:v>10.302821085563336</c:v>
                </c:pt>
                <c:pt idx="891">
                  <c:v>10.30991698823278</c:v>
                </c:pt>
                <c:pt idx="892">
                  <c:v>10.317179771257505</c:v>
                </c:pt>
                <c:pt idx="893">
                  <c:v>10.32461340685707</c:v>
                </c:pt>
                <c:pt idx="894">
                  <c:v>10.332221963622509</c:v>
                </c:pt>
                <c:pt idx="895">
                  <c:v>10.340009608950563</c:v>
                </c:pt>
                <c:pt idx="896">
                  <c:v>10.347980611543706</c:v>
                </c:pt>
                <c:pt idx="897">
                  <c:v>10.356139343977897</c:v>
                </c:pt>
                <c:pt idx="898">
                  <c:v>10.364490285340139</c:v>
                </c:pt>
                <c:pt idx="899">
                  <c:v>10.373038023937946</c:v>
                </c:pt>
                <c:pt idx="900">
                  <c:v>10.381787260082923</c:v>
                </c:pt>
                <c:pt idx="901">
                  <c:v>10.390742808950721</c:v>
                </c:pt>
                <c:pt idx="902">
                  <c:v>10.399909603519731</c:v>
                </c:pt>
                <c:pt idx="903">
                  <c:v>10.409292697590907</c:v>
                </c:pt>
                <c:pt idx="904">
                  <c:v>10.418897268891342</c:v>
                </c:pt>
                <c:pt idx="905">
                  <c:v>10.428728622264066</c:v>
                </c:pt>
                <c:pt idx="906">
                  <c:v>10.438792192946895</c:v>
                </c:pt>
                <c:pt idx="907">
                  <c:v>10.44909354994307</c:v>
                </c:pt>
                <c:pt idx="908">
                  <c:v>10.459638399486604</c:v>
                </c:pt>
                <c:pt idx="909">
                  <c:v>10.470432588605386</c:v>
                </c:pt>
                <c:pt idx="910">
                  <c:v>10.481482108785094</c:v>
                </c:pt>
                <c:pt idx="911">
                  <c:v>10.492793099737248</c:v>
                </c:pt>
                <c:pt idx="912">
                  <c:v>10.504371853274669</c:v>
                </c:pt>
                <c:pt idx="913">
                  <c:v>10.516224817297932</c:v>
                </c:pt>
                <c:pt idx="914">
                  <c:v>10.528358599896343</c:v>
                </c:pt>
                <c:pt idx="915">
                  <c:v>10.540779973567279</c:v>
                </c:pt>
                <c:pt idx="916">
                  <c:v>10.553495879557691</c:v>
                </c:pt>
                <c:pt idx="917">
                  <c:v>10.566513432331954</c:v>
                </c:pt>
                <c:pt idx="918">
                  <c:v>10.579839924170143</c:v>
                </c:pt>
                <c:pt idx="919">
                  <c:v>10.593482829901179</c:v>
                </c:pt>
                <c:pt idx="920">
                  <c:v>10.6074498117754</c:v>
                </c:pt>
                <c:pt idx="921">
                  <c:v>10.621748724481192</c:v>
                </c:pt>
                <c:pt idx="922">
                  <c:v>10.636387620310703</c:v>
                </c:pt>
                <c:pt idx="923">
                  <c:v>10.651374754479644</c:v>
                </c:pt>
                <c:pt idx="924">
                  <c:v>10.666718590606553</c:v>
                </c:pt>
                <c:pt idx="925">
                  <c:v>10.682427806356989</c:v>
                </c:pt>
                <c:pt idx="926">
                  <c:v>10.69851129925846</c:v>
                </c:pt>
                <c:pt idx="927">
                  <c:v>10.714978192692007</c:v>
                </c:pt>
                <c:pt idx="928">
                  <c:v>10.731837842066689</c:v>
                </c:pt>
                <c:pt idx="929">
                  <c:v>10.749099841183485</c:v>
                </c:pt>
                <c:pt idx="930">
                  <c:v>10.766774028795295</c:v>
                </c:pt>
                <c:pt idx="931">
                  <c:v>10.784870495370118</c:v>
                </c:pt>
                <c:pt idx="932">
                  <c:v>10.803399590064735</c:v>
                </c:pt>
                <c:pt idx="933">
                  <c:v>10.822371927916494</c:v>
                </c:pt>
                <c:pt idx="934">
                  <c:v>10.841798397261204</c:v>
                </c:pt>
                <c:pt idx="935">
                  <c:v>10.861690167385404</c:v>
                </c:pt>
                <c:pt idx="936">
                  <c:v>10.882058696421684</c:v>
                </c:pt>
                <c:pt idx="937">
                  <c:v>10.902915739496056</c:v>
                </c:pt>
                <c:pt idx="938">
                  <c:v>10.924273357136876</c:v>
                </c:pt>
                <c:pt idx="939">
                  <c:v>10.94614392395504</c:v>
                </c:pt>
                <c:pt idx="940">
                  <c:v>10.96854013760584</c:v>
                </c:pt>
                <c:pt idx="941">
                  <c:v>10.991475028043114</c:v>
                </c:pt>
                <c:pt idx="942">
                  <c:v>11.014961967076975</c:v>
                </c:pt>
                <c:pt idx="943">
                  <c:v>11.039014678246746</c:v>
                </c:pt>
                <c:pt idx="944">
                  <c:v>11.063647247021398</c:v>
                </c:pt>
                <c:pt idx="945">
                  <c:v>11.088874131340265</c:v>
                </c:pt>
                <c:pt idx="946">
                  <c:v>11.114710172507387</c:v>
                </c:pt>
                <c:pt idx="947">
                  <c:v>11.141170606453509</c:v>
                </c:pt>
                <c:pt idx="948">
                  <c:v>11.168271075380392</c:v>
                </c:pt>
                <c:pt idx="949">
                  <c:v>11.196027639802647</c:v>
                </c:pt>
                <c:pt idx="950">
                  <c:v>11.224456791003304</c:v>
                </c:pt>
                <c:pt idx="951">
                  <c:v>11.253575463919754</c:v>
                </c:pt>
                <c:pt idx="952">
                  <c:v>11.283401050477766</c:v>
                </c:pt>
                <c:pt idx="953">
                  <c:v>11.313951413391953</c:v>
                </c:pt>
                <c:pt idx="954">
                  <c:v>11.345244900452023</c:v>
                </c:pt>
                <c:pt idx="955">
                  <c:v>11.377300359315095</c:v>
                </c:pt>
                <c:pt idx="956">
                  <c:v>11.410137152825287</c:v>
                </c:pt>
                <c:pt idx="957">
                  <c:v>11.443775174882878</c:v>
                </c:pt>
                <c:pt idx="958">
                  <c:v>11.47823486688641</c:v>
                </c:pt>
                <c:pt idx="959">
                  <c:v>11.513537234772299</c:v>
                </c:pt>
                <c:pt idx="960">
                  <c:v>11.549703866677714</c:v>
                </c:pt>
                <c:pt idx="961">
                  <c:v>11.58675695125377</c:v>
                </c:pt>
                <c:pt idx="962">
                  <c:v>11.624719296657487</c:v>
                </c:pt>
                <c:pt idx="963">
                  <c:v>11.663614350252411</c:v>
                </c:pt>
                <c:pt idx="964">
                  <c:v>11.703466219049284</c:v>
                </c:pt>
                <c:pt idx="965">
                  <c:v>11.744299690919831</c:v>
                </c:pt>
                <c:pt idx="966">
                  <c:v>11.786140256618433</c:v>
                </c:pt>
                <c:pt idx="967">
                  <c:v>11.829014132648158</c:v>
                </c:pt>
                <c:pt idx="968">
                  <c:v>11.872948285009857</c:v>
                </c:pt>
                <c:pt idx="969">
                  <c:v>11.917970453874631</c:v>
                </c:pt>
                <c:pt idx="970">
                  <c:v>11.964109179222591</c:v>
                </c:pt>
                <c:pt idx="971">
                  <c:v>12.011393827492757</c:v>
                </c:pt>
                <c:pt idx="972">
                  <c:v>12.059854619291629</c:v>
                </c:pt>
                <c:pt idx="973">
                  <c:v>12.109522658210469</c:v>
                </c:pt>
                <c:pt idx="974">
                  <c:v>12.160429960803972</c:v>
                </c:pt>
                <c:pt idx="975">
                  <c:v>12.212609487786159</c:v>
                </c:pt>
                <c:pt idx="976">
                  <c:v>12.266095176502152</c:v>
                </c:pt>
                <c:pt idx="977">
                  <c:v>12.320921974738006</c:v>
                </c:pt>
                <c:pt idx="978">
                  <c:v>12.377125875934157</c:v>
                </c:pt>
                <c:pt idx="979">
                  <c:v>12.434743955871836</c:v>
                </c:pt>
                <c:pt idx="980">
                  <c:v>12.493814410905687</c:v>
                </c:pt>
                <c:pt idx="981">
                  <c:v>12.554376597820166</c:v>
                </c:pt>
                <c:pt idx="982">
                  <c:v>12.616471075391733</c:v>
                </c:pt>
                <c:pt idx="983">
                  <c:v>12.680139647743612</c:v>
                </c:pt>
                <c:pt idx="984">
                  <c:v>12.745425409585181</c:v>
                </c:pt>
                <c:pt idx="985">
                  <c:v>12.812372793433196</c:v>
                </c:pt>
                <c:pt idx="986">
                  <c:v>12.881027618918337</c:v>
                </c:pt>
                <c:pt idx="987">
                  <c:v>12.951437144286313</c:v>
                </c:pt>
                <c:pt idx="988">
                  <c:v>13.023650120209741</c:v>
                </c:pt>
                <c:pt idx="989">
                  <c:v>13.097716846034025</c:v>
                </c:pt>
                <c:pt idx="990">
                  <c:v>13.173689228587953</c:v>
                </c:pt>
                <c:pt idx="991">
                  <c:v>13.251620843698078</c:v>
                </c:pt>
                <c:pt idx="992">
                  <c:v>13.331567000554392</c:v>
                </c:pt>
                <c:pt idx="993">
                  <c:v>13.413584809084462</c:v>
                </c:pt>
                <c:pt idx="994">
                  <c:v>13.49773325050271</c:v>
                </c:pt>
                <c:pt idx="995">
                  <c:v>13.584073251212786</c:v>
                </c:pt>
                <c:pt idx="996">
                  <c:v>13.672667760251967</c:v>
                </c:pt>
                <c:pt idx="997">
                  <c:v>13.763581830479257</c:v>
                </c:pt>
                <c:pt idx="998">
                  <c:v>13.856882703721704</c:v>
                </c:pt>
                <c:pt idx="999">
                  <c:v>13.952639900108089</c:v>
                </c:pt>
                <c:pt idx="1000">
                  <c:v>14.050925311834076</c:v>
                </c:pt>
                <c:pt idx="1001">
                  <c:v>14.151813301619651</c:v>
                </c:pt>
                <c:pt idx="1002">
                  <c:v>14.255380806137183</c:v>
                </c:pt>
                <c:pt idx="1003">
                  <c:v>14.361707444707536</c:v>
                </c:pt>
                <c:pt idx="1004">
                  <c:v>14.470875633582489</c:v>
                </c:pt>
                <c:pt idx="1005">
                  <c:v>14.58297070615343</c:v>
                </c:pt>
                <c:pt idx="1006">
                  <c:v>14.698081039450614</c:v>
                </c:pt>
                <c:pt idx="1007">
                  <c:v>14.816298187322886</c:v>
                </c:pt>
                <c:pt idx="1008">
                  <c:v>14.937717020715729</c:v>
                </c:pt>
                <c:pt idx="1009">
                  <c:v>15.062435875495728</c:v>
                </c:pt>
                <c:pt idx="1010">
                  <c:v>15.190556708301999</c:v>
                </c:pt>
                <c:pt idx="1011">
                  <c:v>15.322185260940868</c:v>
                </c:pt>
                <c:pt idx="1012">
                  <c:v>15.457431233877672</c:v>
                </c:pt>
                <c:pt idx="1013">
                  <c:v>15.596408469422013</c:v>
                </c:pt>
                <c:pt idx="1014">
                  <c:v>15.739235145246944</c:v>
                </c:pt>
                <c:pt idx="1015">
                  <c:v>15.886033978932074</c:v>
                </c:pt>
                <c:pt idx="1016">
                  <c:v>16.036932444273379</c:v>
                </c:pt>
                <c:pt idx="1017">
                  <c:v>16.192063000160559</c:v>
                </c:pt>
                <c:pt idx="1018">
                  <c:v>16.351563332885441</c:v>
                </c:pt>
                <c:pt idx="1019">
                  <c:v>16.515576612813614</c:v>
                </c:pt>
                <c:pt idx="1020">
                  <c:v>16.684251766426211</c:v>
                </c:pt>
                <c:pt idx="1021">
                  <c:v>16.857743764819734</c:v>
                </c:pt>
                <c:pt idx="1022">
                  <c:v>17.036213929841772</c:v>
                </c:pt>
                <c:pt idx="1023">
                  <c:v>17.2198302591366</c:v>
                </c:pt>
                <c:pt idx="1024">
                  <c:v>17.408767771481813</c:v>
                </c:pt>
                <c:pt idx="1025">
                  <c:v>17.603208873913186</c:v>
                </c:pt>
                <c:pt idx="1026">
                  <c:v>17.803343752262673</c:v>
                </c:pt>
                <c:pt idx="1027">
                  <c:v>18.009370786874573</c:v>
                </c:pt>
                <c:pt idx="1028">
                  <c:v>18.221496995418253</c:v>
                </c:pt>
                <c:pt idx="1029">
                  <c:v>18.43993850488522</c:v>
                </c:pt>
                <c:pt idx="1030">
                  <c:v>18.664921055043305</c:v>
                </c:pt>
                <c:pt idx="1031">
                  <c:v>18.896680535826597</c:v>
                </c:pt>
                <c:pt idx="1032">
                  <c:v>19.135463561364034</c:v>
                </c:pt>
                <c:pt idx="1033">
                  <c:v>19.381528083599413</c:v>
                </c:pt>
                <c:pt idx="1034">
                  <c:v>19.635144048730158</c:v>
                </c:pt>
                <c:pt idx="1035">
                  <c:v>19.896594099996548</c:v>
                </c:pt>
                <c:pt idx="1036">
                  <c:v>20.166174330689802</c:v>
                </c:pt>
                <c:pt idx="1037">
                  <c:v>20.444195091620891</c:v>
                </c:pt>
                <c:pt idx="1038">
                  <c:v>20.730981857706492</c:v>
                </c:pt>
                <c:pt idx="1039">
                  <c:v>21.026876158788216</c:v>
                </c:pt>
                <c:pt idx="1040">
                  <c:v>21.332236580315143</c:v>
                </c:pt>
                <c:pt idx="1041">
                  <c:v>21.647439840088939</c:v>
                </c:pt>
                <c:pt idx="1042">
                  <c:v>21.972881947908533</c:v>
                </c:pt>
                <c:pt idx="1043">
                  <c:v>22.308979455662559</c:v>
                </c:pt>
                <c:pt idx="1044">
                  <c:v>22.656170806213044</c:v>
                </c:pt>
                <c:pt idx="1045">
                  <c:v>23.014917790305567</c:v>
                </c:pt>
                <c:pt idx="1046">
                  <c:v>23.385707121740545</c:v>
                </c:pt>
                <c:pt idx="1047">
                  <c:v>23.76905214216411</c:v>
                </c:pt>
                <c:pt idx="1048">
                  <c:v>24.16549466809975</c:v>
                </c:pt>
                <c:pt idx="1049">
                  <c:v>24.575606994268053</c:v>
                </c:pt>
                <c:pt idx="1050">
                  <c:v>24.999994068847652</c:v>
                </c:pt>
                <c:pt idx="1051">
                  <c:v>25.439295858149553</c:v>
                </c:pt>
                <c:pt idx="1052">
                  <c:v>25.894189920235043</c:v>
                </c:pt>
                <c:pt idx="1053">
                  <c:v>26.365394209343162</c:v>
                </c:pt>
                <c:pt idx="1054">
                  <c:v>26.853670135648432</c:v>
                </c:pt>
                <c:pt idx="1055">
                  <c:v>27.359825907892006</c:v>
                </c:pt>
                <c:pt idx="1056">
                  <c:v>27.884720189878664</c:v>
                </c:pt>
                <c:pt idx="1057">
                  <c:v>28.429266105772395</c:v>
                </c:pt>
                <c:pt idx="1058">
                  <c:v>28.994435633640848</c:v>
                </c:pt>
                <c:pt idx="1059">
                  <c:v>29.58126443187928</c:v>
                </c:pt>
                <c:pt idx="1060">
                  <c:v>30.190857149106655</c:v>
                </c:pt>
                <c:pt idx="1061">
                  <c:v>30.82439327499872</c:v>
                </c:pt>
                <c:pt idx="1062">
                  <c:v>31.483133597462619</c:v>
                </c:pt>
                <c:pt idx="1063">
                  <c:v>32.168427340754555</c:v>
                </c:pt>
                <c:pt idx="1064">
                  <c:v>32.881720069818314</c:v>
                </c:pt>
                <c:pt idx="1065">
                  <c:v>33.62456245855082</c:v>
                </c:pt>
                <c:pt idx="1066">
                  <c:v>34.398620034201549</c:v>
                </c:pt>
                <c:pt idx="1067">
                  <c:v>35.205684027085852</c:v>
                </c:pt>
                <c:pt idx="1068">
                  <c:v>36.047683474701948</c:v>
                </c:pt>
                <c:pt idx="1069">
                  <c:v>36.926698752777959</c:v>
                </c:pt>
                <c:pt idx="1070">
                  <c:v>37.844976733435033</c:v>
                </c:pt>
                <c:pt idx="1071">
                  <c:v>38.804947803405767</c:v>
                </c:pt>
                <c:pt idx="1072">
                  <c:v>39.809245014153674</c:v>
                </c:pt>
                <c:pt idx="1073">
                  <c:v>40.860725682111998</c:v>
                </c:pt>
                <c:pt idx="1074">
                  <c:v>41.962495812728548</c:v>
                </c:pt>
                <c:pt idx="1075">
                  <c:v>43.117937788585046</c:v>
                </c:pt>
                <c:pt idx="1076">
                  <c:v>44.330741842101624</c:v>
                </c:pt>
                <c:pt idx="1077">
                  <c:v>45.604941930403861</c:v>
                </c:pt>
                <c:pt idx="1078">
                  <c:v>46.94495674785486</c:v>
                </c:pt>
                <c:pt idx="1079">
                  <c:v>48.355636755629241</c:v>
                </c:pt>
                <c:pt idx="1080">
                  <c:v>49.842318284034363</c:v>
                </c:pt>
                <c:pt idx="1081">
                  <c:v>51.410885980413134</c:v>
                </c:pt>
                <c:pt idx="1082">
                  <c:v>53.067845144155534</c:v>
                </c:pt>
                <c:pt idx="1083">
                  <c:v>54.820405824581066</c:v>
                </c:pt>
                <c:pt idx="1084">
                  <c:v>56.676580975481841</c:v>
                </c:pt>
                <c:pt idx="1085">
                  <c:v>58.645301485966186</c:v>
                </c:pt>
                <c:pt idx="1086">
                  <c:v>60.736551572694751</c:v>
                </c:pt>
                <c:pt idx="1087">
                  <c:v>62.961528866122109</c:v>
                </c:pt>
                <c:pt idx="1088">
                  <c:v>65.332834610005818</c:v>
                </c:pt>
                <c:pt idx="1089">
                  <c:v>67.864700796627005</c:v>
                </c:pt>
                <c:pt idx="1090">
                  <c:v>70.573262885750836</c:v>
                </c:pt>
                <c:pt idx="1091">
                  <c:v>73.476889149523132</c:v>
                </c:pt>
                <c:pt idx="1092">
                  <c:v>76.596580852061464</c:v>
                </c:pt>
                <c:pt idx="1093">
                  <c:v>79.956461698614888</c:v>
                </c:pt>
                <c:pt idx="1094">
                  <c:v>83.584380684010043</c:v>
                </c:pt>
                <c:pt idx="1095">
                  <c:v>87.512660223538447</c:v>
                </c:pt>
                <c:pt idx="1096">
                  <c:v>91.779032122972851</c:v>
                </c:pt>
                <c:pt idx="1097">
                  <c:v>96.42781881330869</c:v>
                </c:pt>
                <c:pt idx="1098">
                  <c:v>101.5114382560849</c:v>
                </c:pt>
                <c:pt idx="1099">
                  <c:v>107.09234094125026</c:v>
                </c:pt>
                <c:pt idx="1100">
                  <c:v>113.24553099282902</c:v>
                </c:pt>
                <c:pt idx="1101">
                  <c:v>120.06188775292723</c:v>
                </c:pt>
                <c:pt idx="1102">
                  <c:v>127.65260093271232</c:v>
                </c:pt>
                <c:pt idx="1103">
                  <c:v>136.15518065295936</c:v>
                </c:pt>
                <c:pt idx="1104">
                  <c:v>145.74173585246569</c:v>
                </c:pt>
                <c:pt idx="1105">
                  <c:v>156.63058695491534</c:v>
                </c:pt>
                <c:pt idx="1106">
                  <c:v>169.10289227924821</c:v>
                </c:pt>
                <c:pt idx="1107">
                  <c:v>183.52700946174116</c:v>
                </c:pt>
                <c:pt idx="1108">
                  <c:v>200.39514304282733</c:v>
                </c:pt>
                <c:pt idx="1109">
                  <c:v>220.38017058610819</c:v>
                </c:pt>
                <c:pt idx="1110">
                  <c:v>244.42691929886772</c:v>
                </c:pt>
                <c:pt idx="1111">
                  <c:v>273.90499818093491</c:v>
                </c:pt>
                <c:pt idx="1112">
                  <c:v>310.8777492735893</c:v>
                </c:pt>
                <c:pt idx="1113">
                  <c:v>358.60517118018606</c:v>
                </c:pt>
                <c:pt idx="1114">
                  <c:v>422.55855015083438</c:v>
                </c:pt>
                <c:pt idx="1115">
                  <c:v>512.67825689368976</c:v>
                </c:pt>
                <c:pt idx="1116">
                  <c:v>649.10774811313263</c:v>
                </c:pt>
                <c:pt idx="1117">
                  <c:v>879.80329171633025</c:v>
                </c:pt>
                <c:pt idx="1118">
                  <c:v>1353.841200771169</c:v>
                </c:pt>
                <c:pt idx="1119">
                  <c:v>2885.0727198594573</c:v>
                </c:pt>
                <c:pt idx="1120">
                  <c:v>-25319.500227426652</c:v>
                </c:pt>
                <c:pt idx="1121">
                  <c:v>-2382.5697343676161</c:v>
                </c:pt>
                <c:pt idx="1122">
                  <c:v>-1259.3152310773526</c:v>
                </c:pt>
                <c:pt idx="1123">
                  <c:v>-860.11535618200946</c:v>
                </c:pt>
                <c:pt idx="1124">
                  <c:v>-655.5609864781444</c:v>
                </c:pt>
                <c:pt idx="1125">
                  <c:v>-531.22198921724782</c:v>
                </c:pt>
                <c:pt idx="1126">
                  <c:v>-447.66753448445928</c:v>
                </c:pt>
                <c:pt idx="1127">
                  <c:v>-387.67196848613048</c:v>
                </c:pt>
                <c:pt idx="1128">
                  <c:v>-342.51298408745942</c:v>
                </c:pt>
                <c:pt idx="1129">
                  <c:v>-307.30099046115674</c:v>
                </c:pt>
                <c:pt idx="1130">
                  <c:v>-279.08229159868989</c:v>
                </c:pt>
                <c:pt idx="1131">
                  <c:v>-255.96729699319368</c:v>
                </c:pt>
                <c:pt idx="1132">
                  <c:v>-236.69091750671578</c:v>
                </c:pt>
                <c:pt idx="1133">
                  <c:v>-220.37426059224009</c:v>
                </c:pt>
                <c:pt idx="1134">
                  <c:v>-206.38771025648492</c:v>
                </c:pt>
                <c:pt idx="1135">
                  <c:v>-194.26840154067548</c:v>
                </c:pt>
                <c:pt idx="1136">
                  <c:v>-183.66844413016457</c:v>
                </c:pt>
                <c:pt idx="1137">
                  <c:v>-174.32130993578411</c:v>
                </c:pt>
                <c:pt idx="1138">
                  <c:v>-166.01936106938817</c:v>
                </c:pt>
                <c:pt idx="1139">
                  <c:v>-158.59843598708218</c:v>
                </c:pt>
                <c:pt idx="1140">
                  <c:v>-151.92703609823644</c:v>
                </c:pt>
                <c:pt idx="1141">
                  <c:v>-145.89858683613187</c:v>
                </c:pt>
                <c:pt idx="1142">
                  <c:v>-140.42579951089112</c:v>
                </c:pt>
                <c:pt idx="1143">
                  <c:v>-135.4364974265728</c:v>
                </c:pt>
                <c:pt idx="1144">
                  <c:v>-130.87048101036191</c:v>
                </c:pt>
                <c:pt idx="1145">
                  <c:v>-126.67714222411226</c:v>
                </c:pt>
                <c:pt idx="1146">
                  <c:v>-122.81362732435169</c:v>
                </c:pt>
                <c:pt idx="1147">
                  <c:v>-119.24340634659052</c:v>
                </c:pt>
                <c:pt idx="1148">
                  <c:v>-115.93514800549917</c:v>
                </c:pt>
                <c:pt idx="1149">
                  <c:v>-112.86182655078835</c:v>
                </c:pt>
                <c:pt idx="1150">
                  <c:v>-110.00000664096723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calcs!$H$2</c:f>
              <c:strCache>
                <c:ptCount val="1"/>
                <c:pt idx="0">
                  <c:v>Vb-measured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triangle"/>
            <c:size val="7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calcs!$I$3:$I$1153</c:f>
              <c:numCache>
                <c:formatCode>General</c:formatCode>
                <c:ptCount val="1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</c:numCache>
            </c:numRef>
          </c:xVal>
          <c:yVal>
            <c:numRef>
              <c:f>calcs!$E$3:$E$1153</c:f>
              <c:numCache>
                <c:formatCode>0.00</c:formatCode>
                <c:ptCount val="1151"/>
                <c:pt idx="0">
                  <c:v>1.5</c:v>
                </c:pt>
                <c:pt idx="1">
                  <c:v>1.51</c:v>
                </c:pt>
                <c:pt idx="2">
                  <c:v>1.52</c:v>
                </c:pt>
                <c:pt idx="3">
                  <c:v>1.53</c:v>
                </c:pt>
                <c:pt idx="4">
                  <c:v>1.54</c:v>
                </c:pt>
                <c:pt idx="5">
                  <c:v>1.55</c:v>
                </c:pt>
                <c:pt idx="6">
                  <c:v>1.56</c:v>
                </c:pt>
                <c:pt idx="7">
                  <c:v>1.57</c:v>
                </c:pt>
                <c:pt idx="8">
                  <c:v>1.58</c:v>
                </c:pt>
                <c:pt idx="9">
                  <c:v>1.59</c:v>
                </c:pt>
                <c:pt idx="10">
                  <c:v>1.6</c:v>
                </c:pt>
                <c:pt idx="11">
                  <c:v>1.61</c:v>
                </c:pt>
                <c:pt idx="12">
                  <c:v>1.62</c:v>
                </c:pt>
                <c:pt idx="13">
                  <c:v>1.6300000000000001</c:v>
                </c:pt>
                <c:pt idx="14">
                  <c:v>1.6400000000000001</c:v>
                </c:pt>
                <c:pt idx="15">
                  <c:v>1.6500000000000001</c:v>
                </c:pt>
                <c:pt idx="16">
                  <c:v>1.6600000000000001</c:v>
                </c:pt>
                <c:pt idx="17">
                  <c:v>1.6700000000000002</c:v>
                </c:pt>
                <c:pt idx="18">
                  <c:v>1.6800000000000002</c:v>
                </c:pt>
                <c:pt idx="19">
                  <c:v>1.6900000000000002</c:v>
                </c:pt>
                <c:pt idx="20">
                  <c:v>1.7000000000000002</c:v>
                </c:pt>
                <c:pt idx="21">
                  <c:v>1.7100000000000002</c:v>
                </c:pt>
                <c:pt idx="22">
                  <c:v>1.7200000000000002</c:v>
                </c:pt>
                <c:pt idx="23">
                  <c:v>1.7300000000000002</c:v>
                </c:pt>
                <c:pt idx="24">
                  <c:v>1.7400000000000002</c:v>
                </c:pt>
                <c:pt idx="25">
                  <c:v>1.7500000000000002</c:v>
                </c:pt>
                <c:pt idx="26">
                  <c:v>1.7600000000000002</c:v>
                </c:pt>
                <c:pt idx="27">
                  <c:v>1.7700000000000002</c:v>
                </c:pt>
                <c:pt idx="28">
                  <c:v>1.7800000000000002</c:v>
                </c:pt>
                <c:pt idx="29">
                  <c:v>1.7900000000000003</c:v>
                </c:pt>
                <c:pt idx="30">
                  <c:v>1.8000000000000003</c:v>
                </c:pt>
                <c:pt idx="31">
                  <c:v>1.8100000000000003</c:v>
                </c:pt>
                <c:pt idx="32">
                  <c:v>1.8200000000000003</c:v>
                </c:pt>
                <c:pt idx="33">
                  <c:v>1.8300000000000003</c:v>
                </c:pt>
                <c:pt idx="34">
                  <c:v>1.8400000000000003</c:v>
                </c:pt>
                <c:pt idx="35">
                  <c:v>1.8500000000000003</c:v>
                </c:pt>
                <c:pt idx="36">
                  <c:v>1.8600000000000003</c:v>
                </c:pt>
                <c:pt idx="37">
                  <c:v>1.8700000000000003</c:v>
                </c:pt>
                <c:pt idx="38">
                  <c:v>1.8800000000000003</c:v>
                </c:pt>
                <c:pt idx="39">
                  <c:v>1.8900000000000003</c:v>
                </c:pt>
                <c:pt idx="40">
                  <c:v>1.9000000000000004</c:v>
                </c:pt>
                <c:pt idx="41">
                  <c:v>1.9100000000000004</c:v>
                </c:pt>
                <c:pt idx="42">
                  <c:v>1.9200000000000004</c:v>
                </c:pt>
                <c:pt idx="43">
                  <c:v>1.9300000000000004</c:v>
                </c:pt>
                <c:pt idx="44">
                  <c:v>1.9400000000000004</c:v>
                </c:pt>
                <c:pt idx="45">
                  <c:v>1.9500000000000004</c:v>
                </c:pt>
                <c:pt idx="46">
                  <c:v>1.9600000000000004</c:v>
                </c:pt>
                <c:pt idx="47">
                  <c:v>1.9700000000000004</c:v>
                </c:pt>
                <c:pt idx="48">
                  <c:v>1.9800000000000004</c:v>
                </c:pt>
                <c:pt idx="49">
                  <c:v>1.9900000000000004</c:v>
                </c:pt>
                <c:pt idx="50">
                  <c:v>2.0000000000000004</c:v>
                </c:pt>
                <c:pt idx="51">
                  <c:v>2.0100000000000002</c:v>
                </c:pt>
                <c:pt idx="52">
                  <c:v>2.02</c:v>
                </c:pt>
                <c:pt idx="53">
                  <c:v>2.0299999999999998</c:v>
                </c:pt>
                <c:pt idx="54">
                  <c:v>2.0399999999999996</c:v>
                </c:pt>
                <c:pt idx="55">
                  <c:v>2.0499999999999994</c:v>
                </c:pt>
                <c:pt idx="56">
                  <c:v>2.0599999999999992</c:v>
                </c:pt>
                <c:pt idx="57">
                  <c:v>2.069999999999999</c:v>
                </c:pt>
                <c:pt idx="58">
                  <c:v>2.0799999999999987</c:v>
                </c:pt>
                <c:pt idx="59">
                  <c:v>2.0899999999999985</c:v>
                </c:pt>
                <c:pt idx="60">
                  <c:v>2.0999999999999983</c:v>
                </c:pt>
                <c:pt idx="61">
                  <c:v>2.1099999999999981</c:v>
                </c:pt>
                <c:pt idx="62">
                  <c:v>2.1199999999999979</c:v>
                </c:pt>
                <c:pt idx="63">
                  <c:v>2.1299999999999977</c:v>
                </c:pt>
                <c:pt idx="64">
                  <c:v>2.1399999999999975</c:v>
                </c:pt>
                <c:pt idx="65">
                  <c:v>2.1499999999999972</c:v>
                </c:pt>
                <c:pt idx="66">
                  <c:v>2.159999999999997</c:v>
                </c:pt>
                <c:pt idx="67">
                  <c:v>2.1699999999999968</c:v>
                </c:pt>
                <c:pt idx="68">
                  <c:v>2.1799999999999966</c:v>
                </c:pt>
                <c:pt idx="69">
                  <c:v>2.1899999999999964</c:v>
                </c:pt>
                <c:pt idx="70">
                  <c:v>2.1999999999999962</c:v>
                </c:pt>
                <c:pt idx="71">
                  <c:v>2.209999999999996</c:v>
                </c:pt>
                <c:pt idx="72">
                  <c:v>2.2199999999999958</c:v>
                </c:pt>
                <c:pt idx="73">
                  <c:v>2.2299999999999955</c:v>
                </c:pt>
                <c:pt idx="74">
                  <c:v>2.2399999999999953</c:v>
                </c:pt>
                <c:pt idx="75">
                  <c:v>2.2499999999999951</c:v>
                </c:pt>
                <c:pt idx="76">
                  <c:v>2.2599999999999949</c:v>
                </c:pt>
                <c:pt idx="77">
                  <c:v>2.2699999999999947</c:v>
                </c:pt>
                <c:pt idx="78">
                  <c:v>2.2799999999999945</c:v>
                </c:pt>
                <c:pt idx="79">
                  <c:v>2.2899999999999943</c:v>
                </c:pt>
                <c:pt idx="80">
                  <c:v>2.299999999999994</c:v>
                </c:pt>
                <c:pt idx="81">
                  <c:v>2.3099999999999938</c:v>
                </c:pt>
                <c:pt idx="82">
                  <c:v>2.3199999999999936</c:v>
                </c:pt>
                <c:pt idx="83">
                  <c:v>2.3299999999999934</c:v>
                </c:pt>
                <c:pt idx="84">
                  <c:v>2.3399999999999932</c:v>
                </c:pt>
                <c:pt idx="85">
                  <c:v>2.349999999999993</c:v>
                </c:pt>
                <c:pt idx="86">
                  <c:v>2.3599999999999928</c:v>
                </c:pt>
                <c:pt idx="87">
                  <c:v>2.3699999999999926</c:v>
                </c:pt>
                <c:pt idx="88">
                  <c:v>2.3799999999999923</c:v>
                </c:pt>
                <c:pt idx="89">
                  <c:v>2.3899999999999921</c:v>
                </c:pt>
                <c:pt idx="90">
                  <c:v>2.3999999999999919</c:v>
                </c:pt>
                <c:pt idx="91">
                  <c:v>2.4099999999999917</c:v>
                </c:pt>
                <c:pt idx="92">
                  <c:v>2.4199999999999915</c:v>
                </c:pt>
                <c:pt idx="93">
                  <c:v>2.4299999999999913</c:v>
                </c:pt>
                <c:pt idx="94">
                  <c:v>2.4399999999999911</c:v>
                </c:pt>
                <c:pt idx="95">
                  <c:v>2.4499999999999909</c:v>
                </c:pt>
                <c:pt idx="96">
                  <c:v>2.4599999999999906</c:v>
                </c:pt>
                <c:pt idx="97">
                  <c:v>2.4699999999999904</c:v>
                </c:pt>
                <c:pt idx="98">
                  <c:v>2.4799999999999902</c:v>
                </c:pt>
                <c:pt idx="99">
                  <c:v>2.48999999999999</c:v>
                </c:pt>
                <c:pt idx="100">
                  <c:v>2.4999999999999898</c:v>
                </c:pt>
                <c:pt idx="101">
                  <c:v>2.5099999999999896</c:v>
                </c:pt>
                <c:pt idx="102">
                  <c:v>2.5199999999999894</c:v>
                </c:pt>
                <c:pt idx="103">
                  <c:v>2.5299999999999891</c:v>
                </c:pt>
                <c:pt idx="104">
                  <c:v>2.5399999999999889</c:v>
                </c:pt>
                <c:pt idx="105">
                  <c:v>2.5499999999999887</c:v>
                </c:pt>
                <c:pt idx="106">
                  <c:v>2.5599999999999885</c:v>
                </c:pt>
                <c:pt idx="107">
                  <c:v>2.5699999999999883</c:v>
                </c:pt>
                <c:pt idx="108">
                  <c:v>2.5799999999999881</c:v>
                </c:pt>
                <c:pt idx="109">
                  <c:v>2.5899999999999879</c:v>
                </c:pt>
                <c:pt idx="110">
                  <c:v>2.5999999999999877</c:v>
                </c:pt>
                <c:pt idx="111">
                  <c:v>2.6099999999999874</c:v>
                </c:pt>
                <c:pt idx="112">
                  <c:v>2.6199999999999872</c:v>
                </c:pt>
                <c:pt idx="113">
                  <c:v>2.629999999999987</c:v>
                </c:pt>
                <c:pt idx="114">
                  <c:v>2.6399999999999868</c:v>
                </c:pt>
                <c:pt idx="115">
                  <c:v>2.6499999999999866</c:v>
                </c:pt>
                <c:pt idx="116">
                  <c:v>2.6599999999999864</c:v>
                </c:pt>
                <c:pt idx="117">
                  <c:v>2.6699999999999862</c:v>
                </c:pt>
                <c:pt idx="118">
                  <c:v>2.6799999999999859</c:v>
                </c:pt>
                <c:pt idx="119">
                  <c:v>2.6899999999999857</c:v>
                </c:pt>
                <c:pt idx="120">
                  <c:v>2.6999999999999855</c:v>
                </c:pt>
                <c:pt idx="121">
                  <c:v>2.7099999999999853</c:v>
                </c:pt>
                <c:pt idx="122">
                  <c:v>2.7199999999999851</c:v>
                </c:pt>
                <c:pt idx="123">
                  <c:v>2.7299999999999849</c:v>
                </c:pt>
                <c:pt idx="124">
                  <c:v>2.7399999999999847</c:v>
                </c:pt>
                <c:pt idx="125">
                  <c:v>2.7499999999999845</c:v>
                </c:pt>
                <c:pt idx="126">
                  <c:v>2.7599999999999842</c:v>
                </c:pt>
                <c:pt idx="127">
                  <c:v>2.769999999999984</c:v>
                </c:pt>
                <c:pt idx="128">
                  <c:v>2.7799999999999838</c:v>
                </c:pt>
                <c:pt idx="129">
                  <c:v>2.7899999999999836</c:v>
                </c:pt>
                <c:pt idx="130">
                  <c:v>2.7999999999999834</c:v>
                </c:pt>
                <c:pt idx="131">
                  <c:v>2.8099999999999832</c:v>
                </c:pt>
                <c:pt idx="132">
                  <c:v>2.819999999999983</c:v>
                </c:pt>
                <c:pt idx="133">
                  <c:v>2.8299999999999828</c:v>
                </c:pt>
                <c:pt idx="134">
                  <c:v>2.8399999999999825</c:v>
                </c:pt>
                <c:pt idx="135">
                  <c:v>2.8499999999999823</c:v>
                </c:pt>
                <c:pt idx="136">
                  <c:v>2.8599999999999821</c:v>
                </c:pt>
                <c:pt idx="137">
                  <c:v>2.8699999999999819</c:v>
                </c:pt>
                <c:pt idx="138">
                  <c:v>2.8799999999999817</c:v>
                </c:pt>
                <c:pt idx="139">
                  <c:v>2.8899999999999815</c:v>
                </c:pt>
                <c:pt idx="140">
                  <c:v>2.8999999999999813</c:v>
                </c:pt>
                <c:pt idx="141">
                  <c:v>2.909999999999981</c:v>
                </c:pt>
                <c:pt idx="142">
                  <c:v>2.9199999999999808</c:v>
                </c:pt>
                <c:pt idx="143">
                  <c:v>2.9299999999999806</c:v>
                </c:pt>
                <c:pt idx="144">
                  <c:v>2.9399999999999804</c:v>
                </c:pt>
                <c:pt idx="145">
                  <c:v>2.9499999999999802</c:v>
                </c:pt>
                <c:pt idx="146">
                  <c:v>2.95999999999998</c:v>
                </c:pt>
                <c:pt idx="147">
                  <c:v>2.9699999999999798</c:v>
                </c:pt>
                <c:pt idx="148">
                  <c:v>2.9799999999999796</c:v>
                </c:pt>
                <c:pt idx="149">
                  <c:v>2.9899999999999793</c:v>
                </c:pt>
                <c:pt idx="150">
                  <c:v>2.9999999999999791</c:v>
                </c:pt>
                <c:pt idx="151">
                  <c:v>3.0099999999999789</c:v>
                </c:pt>
                <c:pt idx="152">
                  <c:v>3.0199999999999787</c:v>
                </c:pt>
                <c:pt idx="153">
                  <c:v>3.0299999999999785</c:v>
                </c:pt>
                <c:pt idx="154">
                  <c:v>3.0399999999999783</c:v>
                </c:pt>
                <c:pt idx="155">
                  <c:v>3.0499999999999781</c:v>
                </c:pt>
                <c:pt idx="156">
                  <c:v>3.0599999999999778</c:v>
                </c:pt>
                <c:pt idx="157">
                  <c:v>3.0699999999999776</c:v>
                </c:pt>
                <c:pt idx="158">
                  <c:v>3.0799999999999774</c:v>
                </c:pt>
                <c:pt idx="159">
                  <c:v>3.0899999999999772</c:v>
                </c:pt>
                <c:pt idx="160">
                  <c:v>3.099999999999977</c:v>
                </c:pt>
                <c:pt idx="161">
                  <c:v>3.1099999999999768</c:v>
                </c:pt>
                <c:pt idx="162">
                  <c:v>3.1199999999999766</c:v>
                </c:pt>
                <c:pt idx="163">
                  <c:v>3.1299999999999764</c:v>
                </c:pt>
                <c:pt idx="164">
                  <c:v>3.1399999999999761</c:v>
                </c:pt>
                <c:pt idx="165">
                  <c:v>3.1499999999999759</c:v>
                </c:pt>
                <c:pt idx="166">
                  <c:v>3.1599999999999757</c:v>
                </c:pt>
                <c:pt idx="167">
                  <c:v>3.1699999999999755</c:v>
                </c:pt>
                <c:pt idx="168">
                  <c:v>3.1799999999999753</c:v>
                </c:pt>
                <c:pt idx="169">
                  <c:v>3.1899999999999751</c:v>
                </c:pt>
                <c:pt idx="170">
                  <c:v>3.1999999999999749</c:v>
                </c:pt>
                <c:pt idx="171">
                  <c:v>3.2099999999999747</c:v>
                </c:pt>
                <c:pt idx="172">
                  <c:v>3.2199999999999744</c:v>
                </c:pt>
                <c:pt idx="173">
                  <c:v>3.2299999999999742</c:v>
                </c:pt>
                <c:pt idx="174">
                  <c:v>3.239999999999974</c:v>
                </c:pt>
                <c:pt idx="175">
                  <c:v>3.2499999999999738</c:v>
                </c:pt>
                <c:pt idx="176">
                  <c:v>3.2599999999999736</c:v>
                </c:pt>
                <c:pt idx="177">
                  <c:v>3.2699999999999734</c:v>
                </c:pt>
                <c:pt idx="178">
                  <c:v>3.2799999999999732</c:v>
                </c:pt>
                <c:pt idx="179">
                  <c:v>3.2899999999999729</c:v>
                </c:pt>
                <c:pt idx="180">
                  <c:v>3.2999999999999727</c:v>
                </c:pt>
                <c:pt idx="181">
                  <c:v>3.3099999999999725</c:v>
                </c:pt>
                <c:pt idx="182">
                  <c:v>3.3199999999999723</c:v>
                </c:pt>
                <c:pt idx="183">
                  <c:v>3.3299999999999721</c:v>
                </c:pt>
                <c:pt idx="184">
                  <c:v>3.3399999999999719</c:v>
                </c:pt>
                <c:pt idx="185">
                  <c:v>3.3499999999999717</c:v>
                </c:pt>
                <c:pt idx="186">
                  <c:v>3.3599999999999715</c:v>
                </c:pt>
                <c:pt idx="187">
                  <c:v>3.3699999999999712</c:v>
                </c:pt>
                <c:pt idx="188">
                  <c:v>3.379999999999971</c:v>
                </c:pt>
                <c:pt idx="189">
                  <c:v>3.3899999999999708</c:v>
                </c:pt>
                <c:pt idx="190">
                  <c:v>3.3999999999999706</c:v>
                </c:pt>
                <c:pt idx="191">
                  <c:v>3.4099999999999704</c:v>
                </c:pt>
                <c:pt idx="192">
                  <c:v>3.4199999999999702</c:v>
                </c:pt>
                <c:pt idx="193">
                  <c:v>3.42999999999997</c:v>
                </c:pt>
                <c:pt idx="194">
                  <c:v>3.4399999999999697</c:v>
                </c:pt>
                <c:pt idx="195">
                  <c:v>3.4499999999999695</c:v>
                </c:pt>
                <c:pt idx="196">
                  <c:v>3.4599999999999693</c:v>
                </c:pt>
                <c:pt idx="197">
                  <c:v>3.4699999999999691</c:v>
                </c:pt>
                <c:pt idx="198">
                  <c:v>3.4799999999999689</c:v>
                </c:pt>
                <c:pt idx="199">
                  <c:v>3.4899999999999687</c:v>
                </c:pt>
                <c:pt idx="200">
                  <c:v>3.4999999999999685</c:v>
                </c:pt>
                <c:pt idx="201">
                  <c:v>3.5099999999999683</c:v>
                </c:pt>
                <c:pt idx="202">
                  <c:v>3.519999999999968</c:v>
                </c:pt>
                <c:pt idx="203">
                  <c:v>3.5299999999999678</c:v>
                </c:pt>
                <c:pt idx="204">
                  <c:v>3.5399999999999676</c:v>
                </c:pt>
                <c:pt idx="205">
                  <c:v>3.5499999999999674</c:v>
                </c:pt>
                <c:pt idx="206">
                  <c:v>3.5599999999999672</c:v>
                </c:pt>
                <c:pt idx="207">
                  <c:v>3.569999999999967</c:v>
                </c:pt>
                <c:pt idx="208">
                  <c:v>3.5799999999999668</c:v>
                </c:pt>
                <c:pt idx="209">
                  <c:v>3.5899999999999666</c:v>
                </c:pt>
                <c:pt idx="210">
                  <c:v>3.5999999999999663</c:v>
                </c:pt>
                <c:pt idx="211">
                  <c:v>3.6099999999999661</c:v>
                </c:pt>
                <c:pt idx="212">
                  <c:v>3.6199999999999659</c:v>
                </c:pt>
                <c:pt idx="213">
                  <c:v>3.6299999999999657</c:v>
                </c:pt>
                <c:pt idx="214">
                  <c:v>3.6399999999999655</c:v>
                </c:pt>
                <c:pt idx="215">
                  <c:v>3.6499999999999653</c:v>
                </c:pt>
                <c:pt idx="216">
                  <c:v>3.6599999999999651</c:v>
                </c:pt>
                <c:pt idx="217">
                  <c:v>3.6699999999999648</c:v>
                </c:pt>
                <c:pt idx="218">
                  <c:v>3.6799999999999646</c:v>
                </c:pt>
                <c:pt idx="219">
                  <c:v>3.6899999999999644</c:v>
                </c:pt>
                <c:pt idx="220">
                  <c:v>3.6999999999999642</c:v>
                </c:pt>
                <c:pt idx="221">
                  <c:v>3.709999999999964</c:v>
                </c:pt>
                <c:pt idx="222">
                  <c:v>3.7199999999999638</c:v>
                </c:pt>
                <c:pt idx="223">
                  <c:v>3.7299999999999636</c:v>
                </c:pt>
                <c:pt idx="224">
                  <c:v>3.7399999999999634</c:v>
                </c:pt>
                <c:pt idx="225">
                  <c:v>3.7499999999999631</c:v>
                </c:pt>
                <c:pt idx="226">
                  <c:v>3.7599999999999629</c:v>
                </c:pt>
                <c:pt idx="227">
                  <c:v>3.7699999999999627</c:v>
                </c:pt>
                <c:pt idx="228">
                  <c:v>3.7799999999999625</c:v>
                </c:pt>
                <c:pt idx="229">
                  <c:v>3.7899999999999623</c:v>
                </c:pt>
                <c:pt idx="230">
                  <c:v>3.7999999999999621</c:v>
                </c:pt>
                <c:pt idx="231">
                  <c:v>3.8099999999999619</c:v>
                </c:pt>
                <c:pt idx="232">
                  <c:v>3.8199999999999616</c:v>
                </c:pt>
                <c:pt idx="233">
                  <c:v>3.8299999999999614</c:v>
                </c:pt>
                <c:pt idx="234">
                  <c:v>3.8399999999999612</c:v>
                </c:pt>
                <c:pt idx="235">
                  <c:v>3.849999999999961</c:v>
                </c:pt>
                <c:pt idx="236">
                  <c:v>3.8599999999999608</c:v>
                </c:pt>
                <c:pt idx="237">
                  <c:v>3.8699999999999606</c:v>
                </c:pt>
                <c:pt idx="238">
                  <c:v>3.8799999999999604</c:v>
                </c:pt>
                <c:pt idx="239">
                  <c:v>3.8899999999999602</c:v>
                </c:pt>
                <c:pt idx="240">
                  <c:v>3.8999999999999599</c:v>
                </c:pt>
                <c:pt idx="241">
                  <c:v>3.9099999999999597</c:v>
                </c:pt>
                <c:pt idx="242">
                  <c:v>3.9199999999999595</c:v>
                </c:pt>
                <c:pt idx="243">
                  <c:v>3.9299999999999593</c:v>
                </c:pt>
                <c:pt idx="244">
                  <c:v>3.9399999999999591</c:v>
                </c:pt>
                <c:pt idx="245">
                  <c:v>3.9499999999999589</c:v>
                </c:pt>
                <c:pt idx="246">
                  <c:v>3.9599999999999587</c:v>
                </c:pt>
                <c:pt idx="247">
                  <c:v>3.9699999999999585</c:v>
                </c:pt>
                <c:pt idx="248">
                  <c:v>3.9799999999999582</c:v>
                </c:pt>
                <c:pt idx="249">
                  <c:v>3.989999999999958</c:v>
                </c:pt>
                <c:pt idx="250">
                  <c:v>3.9999999999999578</c:v>
                </c:pt>
                <c:pt idx="251">
                  <c:v>4.009999999999958</c:v>
                </c:pt>
                <c:pt idx="252">
                  <c:v>4.0199999999999578</c:v>
                </c:pt>
                <c:pt idx="253">
                  <c:v>4.0299999999999576</c:v>
                </c:pt>
                <c:pt idx="254">
                  <c:v>4.0399999999999574</c:v>
                </c:pt>
                <c:pt idx="255">
                  <c:v>4.0499999999999572</c:v>
                </c:pt>
                <c:pt idx="256">
                  <c:v>4.059999999999957</c:v>
                </c:pt>
                <c:pt idx="257">
                  <c:v>4.0699999999999568</c:v>
                </c:pt>
                <c:pt idx="258">
                  <c:v>4.0799999999999566</c:v>
                </c:pt>
                <c:pt idx="259">
                  <c:v>4.0899999999999563</c:v>
                </c:pt>
                <c:pt idx="260">
                  <c:v>4.0999999999999561</c:v>
                </c:pt>
                <c:pt idx="261">
                  <c:v>4.1099999999999559</c:v>
                </c:pt>
                <c:pt idx="262">
                  <c:v>4.1199999999999557</c:v>
                </c:pt>
                <c:pt idx="263">
                  <c:v>4.1299999999999555</c:v>
                </c:pt>
                <c:pt idx="264">
                  <c:v>4.1399999999999553</c:v>
                </c:pt>
                <c:pt idx="265">
                  <c:v>4.1499999999999551</c:v>
                </c:pt>
                <c:pt idx="266">
                  <c:v>4.1599999999999548</c:v>
                </c:pt>
                <c:pt idx="267">
                  <c:v>4.1699999999999546</c:v>
                </c:pt>
                <c:pt idx="268">
                  <c:v>4.1799999999999544</c:v>
                </c:pt>
                <c:pt idx="269">
                  <c:v>4.1899999999999542</c:v>
                </c:pt>
                <c:pt idx="270">
                  <c:v>4.199999999999954</c:v>
                </c:pt>
                <c:pt idx="271">
                  <c:v>4.2099999999999538</c:v>
                </c:pt>
                <c:pt idx="272">
                  <c:v>4.2199999999999536</c:v>
                </c:pt>
                <c:pt idx="273">
                  <c:v>4.2299999999999534</c:v>
                </c:pt>
                <c:pt idx="274">
                  <c:v>4.2399999999999531</c:v>
                </c:pt>
                <c:pt idx="275">
                  <c:v>4.2499999999999529</c:v>
                </c:pt>
                <c:pt idx="276">
                  <c:v>4.2599999999999527</c:v>
                </c:pt>
                <c:pt idx="277">
                  <c:v>4.2699999999999525</c:v>
                </c:pt>
                <c:pt idx="278">
                  <c:v>4.2799999999999523</c:v>
                </c:pt>
                <c:pt idx="279">
                  <c:v>4.2899999999999521</c:v>
                </c:pt>
                <c:pt idx="280">
                  <c:v>4.2999999999999519</c:v>
                </c:pt>
                <c:pt idx="281">
                  <c:v>4.3099999999999516</c:v>
                </c:pt>
                <c:pt idx="282">
                  <c:v>4.3199999999999514</c:v>
                </c:pt>
                <c:pt idx="283">
                  <c:v>4.3299999999999512</c:v>
                </c:pt>
                <c:pt idx="284">
                  <c:v>4.339999999999951</c:v>
                </c:pt>
                <c:pt idx="285">
                  <c:v>4.3499999999999508</c:v>
                </c:pt>
                <c:pt idx="286">
                  <c:v>4.3599999999999506</c:v>
                </c:pt>
                <c:pt idx="287">
                  <c:v>4.3699999999999504</c:v>
                </c:pt>
                <c:pt idx="288">
                  <c:v>4.3799999999999502</c:v>
                </c:pt>
                <c:pt idx="289">
                  <c:v>4.3899999999999499</c:v>
                </c:pt>
                <c:pt idx="290">
                  <c:v>4.3999999999999497</c:v>
                </c:pt>
                <c:pt idx="291">
                  <c:v>4.4099999999999495</c:v>
                </c:pt>
                <c:pt idx="292">
                  <c:v>4.4199999999999493</c:v>
                </c:pt>
                <c:pt idx="293">
                  <c:v>4.4299999999999491</c:v>
                </c:pt>
                <c:pt idx="294">
                  <c:v>4.4399999999999489</c:v>
                </c:pt>
                <c:pt idx="295">
                  <c:v>4.4499999999999487</c:v>
                </c:pt>
                <c:pt idx="296">
                  <c:v>4.4599999999999485</c:v>
                </c:pt>
                <c:pt idx="297">
                  <c:v>4.4699999999999482</c:v>
                </c:pt>
                <c:pt idx="298">
                  <c:v>4.479999999999948</c:v>
                </c:pt>
                <c:pt idx="299">
                  <c:v>4.4899999999999478</c:v>
                </c:pt>
                <c:pt idx="300">
                  <c:v>4.4999999999999476</c:v>
                </c:pt>
                <c:pt idx="301">
                  <c:v>4.5099999999999474</c:v>
                </c:pt>
                <c:pt idx="302">
                  <c:v>4.5199999999999472</c:v>
                </c:pt>
                <c:pt idx="303">
                  <c:v>4.529999999999947</c:v>
                </c:pt>
                <c:pt idx="304">
                  <c:v>4.5399999999999467</c:v>
                </c:pt>
                <c:pt idx="305">
                  <c:v>4.5499999999999465</c:v>
                </c:pt>
                <c:pt idx="306">
                  <c:v>4.5599999999999463</c:v>
                </c:pt>
                <c:pt idx="307">
                  <c:v>4.5699999999999461</c:v>
                </c:pt>
                <c:pt idx="308">
                  <c:v>4.5799999999999459</c:v>
                </c:pt>
                <c:pt idx="309">
                  <c:v>4.5899999999999457</c:v>
                </c:pt>
                <c:pt idx="310">
                  <c:v>4.5999999999999455</c:v>
                </c:pt>
                <c:pt idx="311">
                  <c:v>4.6099999999999453</c:v>
                </c:pt>
                <c:pt idx="312">
                  <c:v>4.619999999999945</c:v>
                </c:pt>
                <c:pt idx="313">
                  <c:v>4.6299999999999448</c:v>
                </c:pt>
                <c:pt idx="314">
                  <c:v>4.6399999999999446</c:v>
                </c:pt>
                <c:pt idx="315">
                  <c:v>4.6499999999999444</c:v>
                </c:pt>
                <c:pt idx="316">
                  <c:v>4.6599999999999442</c:v>
                </c:pt>
                <c:pt idx="317">
                  <c:v>4.669999999999944</c:v>
                </c:pt>
                <c:pt idx="318">
                  <c:v>4.6799999999999438</c:v>
                </c:pt>
                <c:pt idx="319">
                  <c:v>4.6899999999999435</c:v>
                </c:pt>
                <c:pt idx="320">
                  <c:v>4.6999999999999433</c:v>
                </c:pt>
                <c:pt idx="321">
                  <c:v>4.7099999999999431</c:v>
                </c:pt>
                <c:pt idx="322">
                  <c:v>4.7199999999999429</c:v>
                </c:pt>
                <c:pt idx="323">
                  <c:v>4.7299999999999427</c:v>
                </c:pt>
                <c:pt idx="324">
                  <c:v>4.7399999999999425</c:v>
                </c:pt>
                <c:pt idx="325">
                  <c:v>4.7499999999999423</c:v>
                </c:pt>
                <c:pt idx="326">
                  <c:v>4.7599999999999421</c:v>
                </c:pt>
                <c:pt idx="327">
                  <c:v>4.7699999999999418</c:v>
                </c:pt>
                <c:pt idx="328">
                  <c:v>4.7799999999999416</c:v>
                </c:pt>
                <c:pt idx="329">
                  <c:v>4.7899999999999414</c:v>
                </c:pt>
                <c:pt idx="330">
                  <c:v>4.7999999999999412</c:v>
                </c:pt>
                <c:pt idx="331">
                  <c:v>4.809999999999941</c:v>
                </c:pt>
                <c:pt idx="332">
                  <c:v>4.8199999999999408</c:v>
                </c:pt>
                <c:pt idx="333">
                  <c:v>4.8299999999999406</c:v>
                </c:pt>
                <c:pt idx="334">
                  <c:v>4.8399999999999403</c:v>
                </c:pt>
                <c:pt idx="335">
                  <c:v>4.8499999999999401</c:v>
                </c:pt>
                <c:pt idx="336">
                  <c:v>4.8599999999999399</c:v>
                </c:pt>
                <c:pt idx="337">
                  <c:v>4.8699999999999397</c:v>
                </c:pt>
                <c:pt idx="338">
                  <c:v>4.8799999999999395</c:v>
                </c:pt>
                <c:pt idx="339">
                  <c:v>4.8899999999999393</c:v>
                </c:pt>
                <c:pt idx="340">
                  <c:v>4.8999999999999391</c:v>
                </c:pt>
                <c:pt idx="341">
                  <c:v>4.9099999999999389</c:v>
                </c:pt>
                <c:pt idx="342">
                  <c:v>4.9199999999999386</c:v>
                </c:pt>
                <c:pt idx="343">
                  <c:v>4.9299999999999384</c:v>
                </c:pt>
                <c:pt idx="344">
                  <c:v>4.9399999999999382</c:v>
                </c:pt>
                <c:pt idx="345">
                  <c:v>4.949999999999938</c:v>
                </c:pt>
                <c:pt idx="346">
                  <c:v>4.9599999999999378</c:v>
                </c:pt>
                <c:pt idx="347">
                  <c:v>4.9699999999999376</c:v>
                </c:pt>
                <c:pt idx="348">
                  <c:v>4.9799999999999374</c:v>
                </c:pt>
                <c:pt idx="349">
                  <c:v>4.9899999999999372</c:v>
                </c:pt>
                <c:pt idx="350">
                  <c:v>4.9999999999999369</c:v>
                </c:pt>
                <c:pt idx="351">
                  <c:v>5.0099999999999367</c:v>
                </c:pt>
                <c:pt idx="352">
                  <c:v>5.0199999999999365</c:v>
                </c:pt>
                <c:pt idx="353">
                  <c:v>5.0299999999999363</c:v>
                </c:pt>
                <c:pt idx="354">
                  <c:v>5.0399999999999361</c:v>
                </c:pt>
                <c:pt idx="355">
                  <c:v>5.0499999999999359</c:v>
                </c:pt>
                <c:pt idx="356">
                  <c:v>5.0599999999999357</c:v>
                </c:pt>
                <c:pt idx="357">
                  <c:v>5.0699999999999354</c:v>
                </c:pt>
                <c:pt idx="358">
                  <c:v>5.0799999999999352</c:v>
                </c:pt>
                <c:pt idx="359">
                  <c:v>5.089999999999935</c:v>
                </c:pt>
                <c:pt idx="360">
                  <c:v>5.0999999999999348</c:v>
                </c:pt>
                <c:pt idx="361">
                  <c:v>5.1099999999999346</c:v>
                </c:pt>
                <c:pt idx="362">
                  <c:v>5.1199999999999344</c:v>
                </c:pt>
                <c:pt idx="363">
                  <c:v>5.1299999999999342</c:v>
                </c:pt>
                <c:pt idx="364">
                  <c:v>5.139999999999934</c:v>
                </c:pt>
                <c:pt idx="365">
                  <c:v>5.1499999999999337</c:v>
                </c:pt>
                <c:pt idx="366">
                  <c:v>5.1599999999999335</c:v>
                </c:pt>
                <c:pt idx="367">
                  <c:v>5.1699999999999333</c:v>
                </c:pt>
                <c:pt idx="368">
                  <c:v>5.1799999999999331</c:v>
                </c:pt>
                <c:pt idx="369">
                  <c:v>5.1899999999999329</c:v>
                </c:pt>
                <c:pt idx="370">
                  <c:v>5.1999999999999327</c:v>
                </c:pt>
                <c:pt idx="371">
                  <c:v>5.2099999999999325</c:v>
                </c:pt>
                <c:pt idx="372">
                  <c:v>5.2199999999999322</c:v>
                </c:pt>
                <c:pt idx="373">
                  <c:v>5.229999999999932</c:v>
                </c:pt>
                <c:pt idx="374">
                  <c:v>5.2399999999999318</c:v>
                </c:pt>
                <c:pt idx="375">
                  <c:v>5.2499999999999316</c:v>
                </c:pt>
                <c:pt idx="376">
                  <c:v>5.2599999999999314</c:v>
                </c:pt>
                <c:pt idx="377">
                  <c:v>5.2699999999999312</c:v>
                </c:pt>
                <c:pt idx="378">
                  <c:v>5.279999999999931</c:v>
                </c:pt>
                <c:pt idx="379">
                  <c:v>5.2899999999999308</c:v>
                </c:pt>
                <c:pt idx="380">
                  <c:v>5.2999999999999305</c:v>
                </c:pt>
                <c:pt idx="381">
                  <c:v>5.3099999999999303</c:v>
                </c:pt>
                <c:pt idx="382">
                  <c:v>5.3199999999999301</c:v>
                </c:pt>
                <c:pt idx="383">
                  <c:v>5.3299999999999299</c:v>
                </c:pt>
                <c:pt idx="384">
                  <c:v>5.3399999999999297</c:v>
                </c:pt>
                <c:pt idx="385">
                  <c:v>5.3499999999999295</c:v>
                </c:pt>
                <c:pt idx="386">
                  <c:v>5.3599999999999293</c:v>
                </c:pt>
                <c:pt idx="387">
                  <c:v>5.3699999999999291</c:v>
                </c:pt>
                <c:pt idx="388">
                  <c:v>5.3799999999999288</c:v>
                </c:pt>
                <c:pt idx="389">
                  <c:v>5.3899999999999286</c:v>
                </c:pt>
                <c:pt idx="390">
                  <c:v>5.3999999999999284</c:v>
                </c:pt>
                <c:pt idx="391">
                  <c:v>5.4099999999999282</c:v>
                </c:pt>
                <c:pt idx="392">
                  <c:v>5.419999999999928</c:v>
                </c:pt>
                <c:pt idx="393">
                  <c:v>5.4299999999999278</c:v>
                </c:pt>
                <c:pt idx="394">
                  <c:v>5.4399999999999276</c:v>
                </c:pt>
                <c:pt idx="395">
                  <c:v>5.4499999999999273</c:v>
                </c:pt>
                <c:pt idx="396">
                  <c:v>5.4599999999999271</c:v>
                </c:pt>
                <c:pt idx="397">
                  <c:v>5.4699999999999269</c:v>
                </c:pt>
                <c:pt idx="398">
                  <c:v>5.4799999999999267</c:v>
                </c:pt>
                <c:pt idx="399">
                  <c:v>5.4899999999999265</c:v>
                </c:pt>
                <c:pt idx="400">
                  <c:v>5.4999999999999263</c:v>
                </c:pt>
                <c:pt idx="401">
                  <c:v>5.5099999999999261</c:v>
                </c:pt>
                <c:pt idx="402">
                  <c:v>5.5199999999999259</c:v>
                </c:pt>
                <c:pt idx="403">
                  <c:v>5.5299999999999256</c:v>
                </c:pt>
                <c:pt idx="404">
                  <c:v>5.5399999999999254</c:v>
                </c:pt>
                <c:pt idx="405">
                  <c:v>5.5499999999999252</c:v>
                </c:pt>
                <c:pt idx="406">
                  <c:v>5.559999999999925</c:v>
                </c:pt>
                <c:pt idx="407">
                  <c:v>5.5699999999999248</c:v>
                </c:pt>
                <c:pt idx="408">
                  <c:v>5.5799999999999246</c:v>
                </c:pt>
                <c:pt idx="409">
                  <c:v>5.5899999999999244</c:v>
                </c:pt>
                <c:pt idx="410">
                  <c:v>5.5999999999999241</c:v>
                </c:pt>
                <c:pt idx="411">
                  <c:v>5.6099999999999239</c:v>
                </c:pt>
                <c:pt idx="412">
                  <c:v>5.6199999999999237</c:v>
                </c:pt>
                <c:pt idx="413">
                  <c:v>5.6299999999999235</c:v>
                </c:pt>
                <c:pt idx="414">
                  <c:v>5.6399999999999233</c:v>
                </c:pt>
                <c:pt idx="415">
                  <c:v>5.6499999999999231</c:v>
                </c:pt>
                <c:pt idx="416">
                  <c:v>5.6599999999999229</c:v>
                </c:pt>
                <c:pt idx="417">
                  <c:v>5.6699999999999227</c:v>
                </c:pt>
                <c:pt idx="418">
                  <c:v>5.6799999999999224</c:v>
                </c:pt>
                <c:pt idx="419">
                  <c:v>5.6899999999999222</c:v>
                </c:pt>
                <c:pt idx="420">
                  <c:v>5.699999999999922</c:v>
                </c:pt>
                <c:pt idx="421">
                  <c:v>5.7099999999999218</c:v>
                </c:pt>
                <c:pt idx="422">
                  <c:v>5.7199999999999216</c:v>
                </c:pt>
                <c:pt idx="423">
                  <c:v>5.7299999999999214</c:v>
                </c:pt>
                <c:pt idx="424">
                  <c:v>5.7399999999999212</c:v>
                </c:pt>
                <c:pt idx="425">
                  <c:v>5.749999999999921</c:v>
                </c:pt>
                <c:pt idx="426">
                  <c:v>5.7599999999999207</c:v>
                </c:pt>
                <c:pt idx="427">
                  <c:v>5.7699999999999205</c:v>
                </c:pt>
                <c:pt idx="428">
                  <c:v>5.7799999999999203</c:v>
                </c:pt>
                <c:pt idx="429">
                  <c:v>5.7899999999999201</c:v>
                </c:pt>
                <c:pt idx="430">
                  <c:v>5.7999999999999199</c:v>
                </c:pt>
                <c:pt idx="431">
                  <c:v>5.8099999999999197</c:v>
                </c:pt>
                <c:pt idx="432">
                  <c:v>5.8199999999999195</c:v>
                </c:pt>
                <c:pt idx="433">
                  <c:v>5.8299999999999192</c:v>
                </c:pt>
                <c:pt idx="434">
                  <c:v>5.839999999999919</c:v>
                </c:pt>
                <c:pt idx="435">
                  <c:v>5.8499999999999188</c:v>
                </c:pt>
                <c:pt idx="436">
                  <c:v>5.8599999999999186</c:v>
                </c:pt>
                <c:pt idx="437">
                  <c:v>5.8699999999999184</c:v>
                </c:pt>
                <c:pt idx="438">
                  <c:v>5.8799999999999182</c:v>
                </c:pt>
                <c:pt idx="439">
                  <c:v>5.889999999999918</c:v>
                </c:pt>
                <c:pt idx="440">
                  <c:v>5.8999999999999178</c:v>
                </c:pt>
                <c:pt idx="441">
                  <c:v>5.9099999999999175</c:v>
                </c:pt>
                <c:pt idx="442">
                  <c:v>5.9199999999999173</c:v>
                </c:pt>
                <c:pt idx="443">
                  <c:v>5.9299999999999171</c:v>
                </c:pt>
                <c:pt idx="444">
                  <c:v>5.9399999999999169</c:v>
                </c:pt>
                <c:pt idx="445">
                  <c:v>5.9499999999999167</c:v>
                </c:pt>
                <c:pt idx="446">
                  <c:v>5.9599999999999165</c:v>
                </c:pt>
                <c:pt idx="447">
                  <c:v>5.9699999999999163</c:v>
                </c:pt>
                <c:pt idx="448">
                  <c:v>5.979999999999916</c:v>
                </c:pt>
                <c:pt idx="449">
                  <c:v>5.9899999999999158</c:v>
                </c:pt>
                <c:pt idx="450">
                  <c:v>5.9999999999999156</c:v>
                </c:pt>
                <c:pt idx="451">
                  <c:v>6.0099999999999154</c:v>
                </c:pt>
                <c:pt idx="452">
                  <c:v>6.0199999999999152</c:v>
                </c:pt>
                <c:pt idx="453">
                  <c:v>6.029999999999915</c:v>
                </c:pt>
                <c:pt idx="454">
                  <c:v>6.0399999999999148</c:v>
                </c:pt>
                <c:pt idx="455">
                  <c:v>6.0499999999999146</c:v>
                </c:pt>
                <c:pt idx="456">
                  <c:v>6.0599999999999143</c:v>
                </c:pt>
                <c:pt idx="457">
                  <c:v>6.0699999999999141</c:v>
                </c:pt>
                <c:pt idx="458">
                  <c:v>6.0799999999999139</c:v>
                </c:pt>
                <c:pt idx="459">
                  <c:v>6.0899999999999137</c:v>
                </c:pt>
                <c:pt idx="460">
                  <c:v>6.0999999999999135</c:v>
                </c:pt>
                <c:pt idx="461">
                  <c:v>6.1099999999999133</c:v>
                </c:pt>
                <c:pt idx="462">
                  <c:v>6.1199999999999131</c:v>
                </c:pt>
                <c:pt idx="463">
                  <c:v>6.1299999999999129</c:v>
                </c:pt>
                <c:pt idx="464">
                  <c:v>6.1399999999999126</c:v>
                </c:pt>
                <c:pt idx="465">
                  <c:v>6.1499999999999124</c:v>
                </c:pt>
                <c:pt idx="466">
                  <c:v>6.1599999999999122</c:v>
                </c:pt>
                <c:pt idx="467">
                  <c:v>6.169999999999912</c:v>
                </c:pt>
                <c:pt idx="468">
                  <c:v>6.1799999999999118</c:v>
                </c:pt>
                <c:pt idx="469">
                  <c:v>6.1899999999999116</c:v>
                </c:pt>
                <c:pt idx="470">
                  <c:v>6.1999999999999114</c:v>
                </c:pt>
                <c:pt idx="471">
                  <c:v>6.2099999999999111</c:v>
                </c:pt>
                <c:pt idx="472">
                  <c:v>6.2199999999999109</c:v>
                </c:pt>
                <c:pt idx="473">
                  <c:v>6.2299999999999107</c:v>
                </c:pt>
                <c:pt idx="474">
                  <c:v>6.2399999999999105</c:v>
                </c:pt>
                <c:pt idx="475">
                  <c:v>6.2499999999999103</c:v>
                </c:pt>
                <c:pt idx="476">
                  <c:v>6.2599999999999101</c:v>
                </c:pt>
                <c:pt idx="477">
                  <c:v>6.2699999999999099</c:v>
                </c:pt>
                <c:pt idx="478">
                  <c:v>6.2799999999999097</c:v>
                </c:pt>
                <c:pt idx="479">
                  <c:v>6.2899999999999094</c:v>
                </c:pt>
                <c:pt idx="480">
                  <c:v>6.2999999999999092</c:v>
                </c:pt>
                <c:pt idx="481">
                  <c:v>6.309999999999909</c:v>
                </c:pt>
                <c:pt idx="482">
                  <c:v>6.3199999999999088</c:v>
                </c:pt>
                <c:pt idx="483">
                  <c:v>6.3299999999999086</c:v>
                </c:pt>
                <c:pt idx="484">
                  <c:v>6.3399999999999084</c:v>
                </c:pt>
                <c:pt idx="485">
                  <c:v>6.3499999999999082</c:v>
                </c:pt>
                <c:pt idx="486">
                  <c:v>6.3599999999999079</c:v>
                </c:pt>
                <c:pt idx="487">
                  <c:v>6.3699999999999077</c:v>
                </c:pt>
                <c:pt idx="488">
                  <c:v>6.3799999999999075</c:v>
                </c:pt>
                <c:pt idx="489">
                  <c:v>6.3899999999999073</c:v>
                </c:pt>
                <c:pt idx="490">
                  <c:v>6.3999999999999071</c:v>
                </c:pt>
                <c:pt idx="491">
                  <c:v>6.4099999999999069</c:v>
                </c:pt>
                <c:pt idx="492">
                  <c:v>6.4199999999999067</c:v>
                </c:pt>
                <c:pt idx="493">
                  <c:v>6.4299999999999065</c:v>
                </c:pt>
                <c:pt idx="494">
                  <c:v>6.4399999999999062</c:v>
                </c:pt>
                <c:pt idx="495">
                  <c:v>6.449999999999906</c:v>
                </c:pt>
                <c:pt idx="496">
                  <c:v>6.4599999999999058</c:v>
                </c:pt>
                <c:pt idx="497">
                  <c:v>6.4699999999999056</c:v>
                </c:pt>
                <c:pt idx="498">
                  <c:v>6.4799999999999054</c:v>
                </c:pt>
                <c:pt idx="499">
                  <c:v>6.4899999999999052</c:v>
                </c:pt>
                <c:pt idx="500">
                  <c:v>6.499999999999905</c:v>
                </c:pt>
                <c:pt idx="501">
                  <c:v>6.5099999999999048</c:v>
                </c:pt>
                <c:pt idx="502">
                  <c:v>6.5199999999999045</c:v>
                </c:pt>
                <c:pt idx="503">
                  <c:v>6.5299999999999043</c:v>
                </c:pt>
                <c:pt idx="504">
                  <c:v>6.5399999999999041</c:v>
                </c:pt>
                <c:pt idx="505">
                  <c:v>6.5499999999999039</c:v>
                </c:pt>
                <c:pt idx="506">
                  <c:v>6.5599999999999037</c:v>
                </c:pt>
                <c:pt idx="507">
                  <c:v>6.5699999999999035</c:v>
                </c:pt>
                <c:pt idx="508">
                  <c:v>6.5799999999999033</c:v>
                </c:pt>
                <c:pt idx="509">
                  <c:v>6.589999999999903</c:v>
                </c:pt>
                <c:pt idx="510">
                  <c:v>6.5999999999999028</c:v>
                </c:pt>
                <c:pt idx="511">
                  <c:v>6.6099999999999026</c:v>
                </c:pt>
                <c:pt idx="512">
                  <c:v>6.6199999999999024</c:v>
                </c:pt>
                <c:pt idx="513">
                  <c:v>6.6299999999999022</c:v>
                </c:pt>
                <c:pt idx="514">
                  <c:v>6.639999999999902</c:v>
                </c:pt>
                <c:pt idx="515">
                  <c:v>6.6499999999999018</c:v>
                </c:pt>
                <c:pt idx="516">
                  <c:v>6.6599999999999016</c:v>
                </c:pt>
                <c:pt idx="517">
                  <c:v>6.6699999999999013</c:v>
                </c:pt>
                <c:pt idx="518">
                  <c:v>6.6799999999999011</c:v>
                </c:pt>
                <c:pt idx="519">
                  <c:v>6.6899999999999009</c:v>
                </c:pt>
                <c:pt idx="520">
                  <c:v>6.6999999999999007</c:v>
                </c:pt>
                <c:pt idx="521">
                  <c:v>6.7099999999999005</c:v>
                </c:pt>
                <c:pt idx="522">
                  <c:v>6.7199999999999003</c:v>
                </c:pt>
                <c:pt idx="523">
                  <c:v>6.7299999999999001</c:v>
                </c:pt>
                <c:pt idx="524">
                  <c:v>6.7399999999998998</c:v>
                </c:pt>
                <c:pt idx="525">
                  <c:v>6.7499999999998996</c:v>
                </c:pt>
                <c:pt idx="526">
                  <c:v>6.7599999999998994</c:v>
                </c:pt>
                <c:pt idx="527">
                  <c:v>6.7699999999998992</c:v>
                </c:pt>
                <c:pt idx="528">
                  <c:v>6.779999999999899</c:v>
                </c:pt>
                <c:pt idx="529">
                  <c:v>6.7899999999998988</c:v>
                </c:pt>
                <c:pt idx="530">
                  <c:v>6.7999999999998986</c:v>
                </c:pt>
                <c:pt idx="531">
                  <c:v>6.8099999999998984</c:v>
                </c:pt>
                <c:pt idx="532">
                  <c:v>6.8199999999998981</c:v>
                </c:pt>
                <c:pt idx="533">
                  <c:v>6.8299999999998979</c:v>
                </c:pt>
                <c:pt idx="534">
                  <c:v>6.8399999999998977</c:v>
                </c:pt>
                <c:pt idx="535">
                  <c:v>6.8499999999998975</c:v>
                </c:pt>
                <c:pt idx="536">
                  <c:v>6.8599999999998973</c:v>
                </c:pt>
                <c:pt idx="537">
                  <c:v>6.8699999999998971</c:v>
                </c:pt>
                <c:pt idx="538">
                  <c:v>6.8799999999998969</c:v>
                </c:pt>
                <c:pt idx="539">
                  <c:v>6.8899999999998967</c:v>
                </c:pt>
                <c:pt idx="540">
                  <c:v>6.8999999999998964</c:v>
                </c:pt>
                <c:pt idx="541">
                  <c:v>6.9099999999998962</c:v>
                </c:pt>
                <c:pt idx="542">
                  <c:v>6.919999999999896</c:v>
                </c:pt>
                <c:pt idx="543">
                  <c:v>6.9299999999998958</c:v>
                </c:pt>
                <c:pt idx="544">
                  <c:v>6.9399999999998956</c:v>
                </c:pt>
                <c:pt idx="545">
                  <c:v>6.9499999999998954</c:v>
                </c:pt>
                <c:pt idx="546">
                  <c:v>6.9599999999998952</c:v>
                </c:pt>
                <c:pt idx="547">
                  <c:v>6.9699999999998949</c:v>
                </c:pt>
                <c:pt idx="548">
                  <c:v>6.9799999999998947</c:v>
                </c:pt>
                <c:pt idx="549">
                  <c:v>6.9899999999998945</c:v>
                </c:pt>
                <c:pt idx="550">
                  <c:v>6.9999999999998943</c:v>
                </c:pt>
                <c:pt idx="551">
                  <c:v>7.0099999999998941</c:v>
                </c:pt>
                <c:pt idx="552">
                  <c:v>7.0199999999998939</c:v>
                </c:pt>
                <c:pt idx="553">
                  <c:v>7.0299999999998937</c:v>
                </c:pt>
                <c:pt idx="554">
                  <c:v>7.0399999999998935</c:v>
                </c:pt>
                <c:pt idx="555">
                  <c:v>7.0499999999998932</c:v>
                </c:pt>
                <c:pt idx="556">
                  <c:v>7.059999999999893</c:v>
                </c:pt>
                <c:pt idx="557">
                  <c:v>7.0699999999998928</c:v>
                </c:pt>
                <c:pt idx="558">
                  <c:v>7.0799999999998926</c:v>
                </c:pt>
                <c:pt idx="559">
                  <c:v>7.0899999999998924</c:v>
                </c:pt>
                <c:pt idx="560">
                  <c:v>7.0999999999998922</c:v>
                </c:pt>
                <c:pt idx="561">
                  <c:v>7.109999999999892</c:v>
                </c:pt>
                <c:pt idx="562">
                  <c:v>7.1199999999998917</c:v>
                </c:pt>
                <c:pt idx="563">
                  <c:v>7.1299999999998915</c:v>
                </c:pt>
                <c:pt idx="564">
                  <c:v>7.1399999999998913</c:v>
                </c:pt>
                <c:pt idx="565">
                  <c:v>7.1499999999998911</c:v>
                </c:pt>
                <c:pt idx="566">
                  <c:v>7.1599999999998909</c:v>
                </c:pt>
                <c:pt idx="567">
                  <c:v>7.1699999999998907</c:v>
                </c:pt>
                <c:pt idx="568">
                  <c:v>7.1799999999998905</c:v>
                </c:pt>
                <c:pt idx="569">
                  <c:v>7.1899999999998903</c:v>
                </c:pt>
                <c:pt idx="570">
                  <c:v>7.19999999999989</c:v>
                </c:pt>
                <c:pt idx="571">
                  <c:v>7.2099999999998898</c:v>
                </c:pt>
                <c:pt idx="572">
                  <c:v>7.2199999999998896</c:v>
                </c:pt>
                <c:pt idx="573">
                  <c:v>7.2299999999998894</c:v>
                </c:pt>
                <c:pt idx="574">
                  <c:v>7.2399999999998892</c:v>
                </c:pt>
                <c:pt idx="575">
                  <c:v>7.249999999999889</c:v>
                </c:pt>
                <c:pt idx="576">
                  <c:v>7.2599999999998888</c:v>
                </c:pt>
                <c:pt idx="577">
                  <c:v>7.2699999999998886</c:v>
                </c:pt>
                <c:pt idx="578">
                  <c:v>7.2799999999998883</c:v>
                </c:pt>
                <c:pt idx="579">
                  <c:v>7.2899999999998881</c:v>
                </c:pt>
                <c:pt idx="580">
                  <c:v>7.2999999999998879</c:v>
                </c:pt>
                <c:pt idx="581">
                  <c:v>7.3099999999998877</c:v>
                </c:pt>
                <c:pt idx="582">
                  <c:v>7.3199999999998875</c:v>
                </c:pt>
                <c:pt idx="583">
                  <c:v>7.3299999999998873</c:v>
                </c:pt>
                <c:pt idx="584">
                  <c:v>7.3399999999998871</c:v>
                </c:pt>
                <c:pt idx="585">
                  <c:v>7.3499999999998868</c:v>
                </c:pt>
                <c:pt idx="586">
                  <c:v>7.3599999999998866</c:v>
                </c:pt>
                <c:pt idx="587">
                  <c:v>7.3699999999998864</c:v>
                </c:pt>
                <c:pt idx="588">
                  <c:v>7.3799999999998862</c:v>
                </c:pt>
                <c:pt idx="589">
                  <c:v>7.389999999999886</c:v>
                </c:pt>
                <c:pt idx="590">
                  <c:v>7.3999999999998858</c:v>
                </c:pt>
                <c:pt idx="591">
                  <c:v>7.4099999999998856</c:v>
                </c:pt>
                <c:pt idx="592">
                  <c:v>7.4199999999998854</c:v>
                </c:pt>
                <c:pt idx="593">
                  <c:v>7.4299999999998851</c:v>
                </c:pt>
                <c:pt idx="594">
                  <c:v>7.4399999999998849</c:v>
                </c:pt>
                <c:pt idx="595">
                  <c:v>7.4499999999998847</c:v>
                </c:pt>
                <c:pt idx="596">
                  <c:v>7.4599999999998845</c:v>
                </c:pt>
                <c:pt idx="597">
                  <c:v>7.4699999999998843</c:v>
                </c:pt>
                <c:pt idx="598">
                  <c:v>7.4799999999998841</c:v>
                </c:pt>
                <c:pt idx="599">
                  <c:v>7.4899999999998839</c:v>
                </c:pt>
                <c:pt idx="600">
                  <c:v>7.4999999999998836</c:v>
                </c:pt>
                <c:pt idx="601">
                  <c:v>7.5099999999998834</c:v>
                </c:pt>
                <c:pt idx="602">
                  <c:v>7.5199999999998832</c:v>
                </c:pt>
                <c:pt idx="603">
                  <c:v>7.529999999999883</c:v>
                </c:pt>
                <c:pt idx="604">
                  <c:v>7.5399999999998828</c:v>
                </c:pt>
                <c:pt idx="605">
                  <c:v>7.5499999999998826</c:v>
                </c:pt>
                <c:pt idx="606">
                  <c:v>7.5599999999998824</c:v>
                </c:pt>
                <c:pt idx="607">
                  <c:v>7.5699999999998822</c:v>
                </c:pt>
                <c:pt idx="608">
                  <c:v>7.5799999999998819</c:v>
                </c:pt>
                <c:pt idx="609">
                  <c:v>7.5899999999998817</c:v>
                </c:pt>
                <c:pt idx="610">
                  <c:v>7.5999999999998815</c:v>
                </c:pt>
                <c:pt idx="611">
                  <c:v>7.6099999999998813</c:v>
                </c:pt>
                <c:pt idx="612">
                  <c:v>7.6199999999998811</c:v>
                </c:pt>
                <c:pt idx="613">
                  <c:v>7.6299999999998809</c:v>
                </c:pt>
                <c:pt idx="614">
                  <c:v>7.6399999999998807</c:v>
                </c:pt>
                <c:pt idx="615">
                  <c:v>7.6499999999998805</c:v>
                </c:pt>
                <c:pt idx="616">
                  <c:v>7.6599999999998802</c:v>
                </c:pt>
                <c:pt idx="617">
                  <c:v>7.66999999999988</c:v>
                </c:pt>
                <c:pt idx="618">
                  <c:v>7.6799999999998798</c:v>
                </c:pt>
                <c:pt idx="619">
                  <c:v>7.6899999999998796</c:v>
                </c:pt>
                <c:pt idx="620">
                  <c:v>7.6999999999998794</c:v>
                </c:pt>
                <c:pt idx="621">
                  <c:v>7.7099999999998792</c:v>
                </c:pt>
                <c:pt idx="622">
                  <c:v>7.719999999999879</c:v>
                </c:pt>
                <c:pt idx="623">
                  <c:v>7.7299999999998787</c:v>
                </c:pt>
                <c:pt idx="624">
                  <c:v>7.7399999999998785</c:v>
                </c:pt>
                <c:pt idx="625">
                  <c:v>7.7499999999998783</c:v>
                </c:pt>
                <c:pt idx="626">
                  <c:v>7.7599999999998781</c:v>
                </c:pt>
                <c:pt idx="627">
                  <c:v>7.7699999999998779</c:v>
                </c:pt>
                <c:pt idx="628">
                  <c:v>7.7799999999998777</c:v>
                </c:pt>
                <c:pt idx="629">
                  <c:v>7.7899999999998775</c:v>
                </c:pt>
                <c:pt idx="630">
                  <c:v>7.7999999999998773</c:v>
                </c:pt>
                <c:pt idx="631">
                  <c:v>7.809999999999877</c:v>
                </c:pt>
                <c:pt idx="632">
                  <c:v>7.8199999999998768</c:v>
                </c:pt>
                <c:pt idx="633">
                  <c:v>7.8299999999998766</c:v>
                </c:pt>
                <c:pt idx="634">
                  <c:v>7.8399999999998764</c:v>
                </c:pt>
                <c:pt idx="635">
                  <c:v>7.8499999999998762</c:v>
                </c:pt>
                <c:pt idx="636">
                  <c:v>7.859999999999876</c:v>
                </c:pt>
                <c:pt idx="637">
                  <c:v>7.8699999999998758</c:v>
                </c:pt>
                <c:pt idx="638">
                  <c:v>7.8799999999998755</c:v>
                </c:pt>
                <c:pt idx="639">
                  <c:v>7.8899999999998753</c:v>
                </c:pt>
                <c:pt idx="640">
                  <c:v>7.8999999999998751</c:v>
                </c:pt>
                <c:pt idx="641">
                  <c:v>7.9099999999998749</c:v>
                </c:pt>
                <c:pt idx="642">
                  <c:v>7.9199999999998747</c:v>
                </c:pt>
                <c:pt idx="643">
                  <c:v>7.9299999999998745</c:v>
                </c:pt>
                <c:pt idx="644">
                  <c:v>7.9399999999998743</c:v>
                </c:pt>
                <c:pt idx="645">
                  <c:v>7.9499999999998741</c:v>
                </c:pt>
                <c:pt idx="646">
                  <c:v>7.9599999999998738</c:v>
                </c:pt>
                <c:pt idx="647">
                  <c:v>7.9699999999998736</c:v>
                </c:pt>
                <c:pt idx="648">
                  <c:v>7.9799999999998734</c:v>
                </c:pt>
                <c:pt idx="649">
                  <c:v>7.9899999999998732</c:v>
                </c:pt>
                <c:pt idx="650">
                  <c:v>7.999999999999873</c:v>
                </c:pt>
                <c:pt idx="651">
                  <c:v>8.0099999999998737</c:v>
                </c:pt>
                <c:pt idx="652">
                  <c:v>8.0199999999998735</c:v>
                </c:pt>
                <c:pt idx="653">
                  <c:v>8.0299999999998732</c:v>
                </c:pt>
                <c:pt idx="654">
                  <c:v>8.039999999999873</c:v>
                </c:pt>
                <c:pt idx="655">
                  <c:v>8.0499999999998728</c:v>
                </c:pt>
                <c:pt idx="656">
                  <c:v>8.0599999999998726</c:v>
                </c:pt>
                <c:pt idx="657">
                  <c:v>8.0699999999998724</c:v>
                </c:pt>
                <c:pt idx="658">
                  <c:v>8.0799999999998722</c:v>
                </c:pt>
                <c:pt idx="659">
                  <c:v>8.089999999999872</c:v>
                </c:pt>
                <c:pt idx="660">
                  <c:v>8.0999999999998717</c:v>
                </c:pt>
                <c:pt idx="661">
                  <c:v>8.1099999999998715</c:v>
                </c:pt>
                <c:pt idx="662">
                  <c:v>8.1199999999998713</c:v>
                </c:pt>
                <c:pt idx="663">
                  <c:v>8.1299999999998711</c:v>
                </c:pt>
                <c:pt idx="664">
                  <c:v>8.1399999999998709</c:v>
                </c:pt>
                <c:pt idx="665">
                  <c:v>8.1499999999998707</c:v>
                </c:pt>
                <c:pt idx="666">
                  <c:v>8.1599999999998705</c:v>
                </c:pt>
                <c:pt idx="667">
                  <c:v>8.1699999999998703</c:v>
                </c:pt>
                <c:pt idx="668">
                  <c:v>8.17999999999987</c:v>
                </c:pt>
                <c:pt idx="669">
                  <c:v>8.1899999999998698</c:v>
                </c:pt>
                <c:pt idx="670">
                  <c:v>8.1999999999998696</c:v>
                </c:pt>
                <c:pt idx="671">
                  <c:v>8.2099999999998694</c:v>
                </c:pt>
                <c:pt idx="672">
                  <c:v>8.2199999999998692</c:v>
                </c:pt>
                <c:pt idx="673">
                  <c:v>8.229999999999869</c:v>
                </c:pt>
                <c:pt idx="674">
                  <c:v>8.2399999999998688</c:v>
                </c:pt>
                <c:pt idx="675">
                  <c:v>8.2499999999998685</c:v>
                </c:pt>
                <c:pt idx="676">
                  <c:v>8.2599999999998683</c:v>
                </c:pt>
                <c:pt idx="677">
                  <c:v>8.2699999999998681</c:v>
                </c:pt>
                <c:pt idx="678">
                  <c:v>8.2799999999998679</c:v>
                </c:pt>
                <c:pt idx="679">
                  <c:v>8.2899999999998677</c:v>
                </c:pt>
                <c:pt idx="680">
                  <c:v>8.2999999999998675</c:v>
                </c:pt>
                <c:pt idx="681">
                  <c:v>8.3099999999998673</c:v>
                </c:pt>
                <c:pt idx="682">
                  <c:v>8.3199999999998671</c:v>
                </c:pt>
                <c:pt idx="683">
                  <c:v>8.3299999999998668</c:v>
                </c:pt>
                <c:pt idx="684">
                  <c:v>8.3399999999998666</c:v>
                </c:pt>
                <c:pt idx="685">
                  <c:v>8.3499999999998664</c:v>
                </c:pt>
                <c:pt idx="686">
                  <c:v>8.3599999999998662</c:v>
                </c:pt>
                <c:pt idx="687">
                  <c:v>8.369999999999866</c:v>
                </c:pt>
                <c:pt idx="688">
                  <c:v>8.3799999999998658</c:v>
                </c:pt>
                <c:pt idx="689">
                  <c:v>8.3899999999998656</c:v>
                </c:pt>
                <c:pt idx="690">
                  <c:v>8.3999999999998654</c:v>
                </c:pt>
                <c:pt idx="691">
                  <c:v>8.4099999999998651</c:v>
                </c:pt>
                <c:pt idx="692">
                  <c:v>8.4199999999998649</c:v>
                </c:pt>
                <c:pt idx="693">
                  <c:v>8.4299999999998647</c:v>
                </c:pt>
                <c:pt idx="694">
                  <c:v>8.4399999999998645</c:v>
                </c:pt>
                <c:pt idx="695">
                  <c:v>8.4499999999998643</c:v>
                </c:pt>
                <c:pt idx="696">
                  <c:v>8.4599999999998641</c:v>
                </c:pt>
                <c:pt idx="697">
                  <c:v>8.4699999999998639</c:v>
                </c:pt>
                <c:pt idx="698">
                  <c:v>8.4799999999998636</c:v>
                </c:pt>
                <c:pt idx="699">
                  <c:v>8.4899999999998634</c:v>
                </c:pt>
                <c:pt idx="700">
                  <c:v>8.4999999999998632</c:v>
                </c:pt>
                <c:pt idx="701">
                  <c:v>8.509999999999863</c:v>
                </c:pt>
                <c:pt idx="702">
                  <c:v>8.5199999999998628</c:v>
                </c:pt>
                <c:pt idx="703">
                  <c:v>8.5299999999998626</c:v>
                </c:pt>
                <c:pt idx="704">
                  <c:v>8.5399999999998624</c:v>
                </c:pt>
                <c:pt idx="705">
                  <c:v>8.5499999999998622</c:v>
                </c:pt>
                <c:pt idx="706">
                  <c:v>8.5599999999998619</c:v>
                </c:pt>
                <c:pt idx="707">
                  <c:v>8.5699999999998617</c:v>
                </c:pt>
                <c:pt idx="708">
                  <c:v>8.5799999999998615</c:v>
                </c:pt>
                <c:pt idx="709">
                  <c:v>8.5899999999998613</c:v>
                </c:pt>
                <c:pt idx="710">
                  <c:v>8.5999999999998611</c:v>
                </c:pt>
                <c:pt idx="711">
                  <c:v>8.6099999999998609</c:v>
                </c:pt>
                <c:pt idx="712">
                  <c:v>8.6199999999998607</c:v>
                </c:pt>
                <c:pt idx="713">
                  <c:v>8.6299999999998604</c:v>
                </c:pt>
                <c:pt idx="714">
                  <c:v>8.6399999999998602</c:v>
                </c:pt>
                <c:pt idx="715">
                  <c:v>8.64999999999986</c:v>
                </c:pt>
                <c:pt idx="716">
                  <c:v>8.6599999999998598</c:v>
                </c:pt>
                <c:pt idx="717">
                  <c:v>8.6699999999998596</c:v>
                </c:pt>
                <c:pt idx="718">
                  <c:v>8.6799999999998594</c:v>
                </c:pt>
                <c:pt idx="719">
                  <c:v>8.6899999999998592</c:v>
                </c:pt>
                <c:pt idx="720">
                  <c:v>8.699999999999859</c:v>
                </c:pt>
                <c:pt idx="721">
                  <c:v>8.7099999999998587</c:v>
                </c:pt>
                <c:pt idx="722">
                  <c:v>8.7199999999998585</c:v>
                </c:pt>
                <c:pt idx="723">
                  <c:v>8.7299999999998583</c:v>
                </c:pt>
                <c:pt idx="724">
                  <c:v>8.7399999999998581</c:v>
                </c:pt>
                <c:pt idx="725">
                  <c:v>8.7499999999998579</c:v>
                </c:pt>
                <c:pt idx="726">
                  <c:v>8.7599999999998577</c:v>
                </c:pt>
                <c:pt idx="727">
                  <c:v>8.7699999999998575</c:v>
                </c:pt>
                <c:pt idx="728">
                  <c:v>8.7799999999998573</c:v>
                </c:pt>
                <c:pt idx="729">
                  <c:v>8.789999999999857</c:v>
                </c:pt>
                <c:pt idx="730">
                  <c:v>8.7999999999998568</c:v>
                </c:pt>
                <c:pt idx="731">
                  <c:v>8.8099999999998566</c:v>
                </c:pt>
                <c:pt idx="732">
                  <c:v>8.8199999999998564</c:v>
                </c:pt>
                <c:pt idx="733">
                  <c:v>8.8299999999998562</c:v>
                </c:pt>
                <c:pt idx="734">
                  <c:v>8.839999999999856</c:v>
                </c:pt>
                <c:pt idx="735">
                  <c:v>8.8499999999998558</c:v>
                </c:pt>
                <c:pt idx="736">
                  <c:v>8.8599999999998555</c:v>
                </c:pt>
                <c:pt idx="737">
                  <c:v>8.8699999999998553</c:v>
                </c:pt>
                <c:pt idx="738">
                  <c:v>8.8799999999998551</c:v>
                </c:pt>
                <c:pt idx="739">
                  <c:v>8.8899999999998549</c:v>
                </c:pt>
                <c:pt idx="740">
                  <c:v>8.8999999999998547</c:v>
                </c:pt>
                <c:pt idx="741">
                  <c:v>8.9099999999998545</c:v>
                </c:pt>
                <c:pt idx="742">
                  <c:v>8.9199999999998543</c:v>
                </c:pt>
                <c:pt idx="743">
                  <c:v>8.9299999999998541</c:v>
                </c:pt>
                <c:pt idx="744">
                  <c:v>8.9399999999998538</c:v>
                </c:pt>
                <c:pt idx="745">
                  <c:v>8.9499999999998536</c:v>
                </c:pt>
                <c:pt idx="746">
                  <c:v>8.9599999999998534</c:v>
                </c:pt>
                <c:pt idx="747">
                  <c:v>8.9699999999998532</c:v>
                </c:pt>
                <c:pt idx="748">
                  <c:v>8.979999999999853</c:v>
                </c:pt>
                <c:pt idx="749">
                  <c:v>8.9899999999998528</c:v>
                </c:pt>
                <c:pt idx="750">
                  <c:v>8.9999999999998526</c:v>
                </c:pt>
                <c:pt idx="751">
                  <c:v>9.0099999999998523</c:v>
                </c:pt>
                <c:pt idx="752">
                  <c:v>9.0199999999998521</c:v>
                </c:pt>
                <c:pt idx="753">
                  <c:v>9.0299999999998519</c:v>
                </c:pt>
                <c:pt idx="754">
                  <c:v>9.0399999999998517</c:v>
                </c:pt>
                <c:pt idx="755">
                  <c:v>9.0499999999998515</c:v>
                </c:pt>
                <c:pt idx="756">
                  <c:v>9.0599999999998513</c:v>
                </c:pt>
                <c:pt idx="757">
                  <c:v>9.0699999999998511</c:v>
                </c:pt>
                <c:pt idx="758">
                  <c:v>9.0799999999998509</c:v>
                </c:pt>
                <c:pt idx="759">
                  <c:v>9.0899999999998506</c:v>
                </c:pt>
                <c:pt idx="760">
                  <c:v>9.0999999999998504</c:v>
                </c:pt>
                <c:pt idx="761">
                  <c:v>9.1099999999998502</c:v>
                </c:pt>
                <c:pt idx="762">
                  <c:v>9.11999999999985</c:v>
                </c:pt>
                <c:pt idx="763">
                  <c:v>9.1299999999998498</c:v>
                </c:pt>
                <c:pt idx="764">
                  <c:v>9.1399999999998496</c:v>
                </c:pt>
                <c:pt idx="765">
                  <c:v>9.1499999999998494</c:v>
                </c:pt>
                <c:pt idx="766">
                  <c:v>9.1599999999998492</c:v>
                </c:pt>
                <c:pt idx="767">
                  <c:v>9.1699999999998489</c:v>
                </c:pt>
                <c:pt idx="768">
                  <c:v>9.1799999999998487</c:v>
                </c:pt>
                <c:pt idx="769">
                  <c:v>9.1899999999998485</c:v>
                </c:pt>
                <c:pt idx="770">
                  <c:v>9.1999999999998483</c:v>
                </c:pt>
                <c:pt idx="771">
                  <c:v>9.2099999999998481</c:v>
                </c:pt>
                <c:pt idx="772">
                  <c:v>9.2199999999998479</c:v>
                </c:pt>
                <c:pt idx="773">
                  <c:v>9.2299999999998477</c:v>
                </c:pt>
                <c:pt idx="774">
                  <c:v>9.2399999999998474</c:v>
                </c:pt>
                <c:pt idx="775">
                  <c:v>9.2499999999998472</c:v>
                </c:pt>
                <c:pt idx="776">
                  <c:v>9.259999999999847</c:v>
                </c:pt>
                <c:pt idx="777">
                  <c:v>9.2699999999998468</c:v>
                </c:pt>
                <c:pt idx="778">
                  <c:v>9.2799999999998466</c:v>
                </c:pt>
                <c:pt idx="779">
                  <c:v>9.2899999999998464</c:v>
                </c:pt>
                <c:pt idx="780">
                  <c:v>9.2999999999998462</c:v>
                </c:pt>
                <c:pt idx="781">
                  <c:v>9.309999999999846</c:v>
                </c:pt>
                <c:pt idx="782">
                  <c:v>9.3199999999998457</c:v>
                </c:pt>
                <c:pt idx="783">
                  <c:v>9.3299999999998455</c:v>
                </c:pt>
                <c:pt idx="784">
                  <c:v>9.3399999999998453</c:v>
                </c:pt>
                <c:pt idx="785">
                  <c:v>9.3499999999998451</c:v>
                </c:pt>
                <c:pt idx="786">
                  <c:v>9.3599999999998449</c:v>
                </c:pt>
                <c:pt idx="787">
                  <c:v>9.3699999999998447</c:v>
                </c:pt>
                <c:pt idx="788">
                  <c:v>9.3799999999998445</c:v>
                </c:pt>
                <c:pt idx="789">
                  <c:v>9.3899999999998442</c:v>
                </c:pt>
                <c:pt idx="790">
                  <c:v>9.399999999999844</c:v>
                </c:pt>
                <c:pt idx="791">
                  <c:v>9.4099999999998438</c:v>
                </c:pt>
                <c:pt idx="792">
                  <c:v>9.4199999999998436</c:v>
                </c:pt>
                <c:pt idx="793">
                  <c:v>9.4299999999998434</c:v>
                </c:pt>
                <c:pt idx="794">
                  <c:v>9.4399999999998432</c:v>
                </c:pt>
                <c:pt idx="795">
                  <c:v>9.449999999999843</c:v>
                </c:pt>
                <c:pt idx="796">
                  <c:v>9.4599999999998428</c:v>
                </c:pt>
                <c:pt idx="797">
                  <c:v>9.4699999999998425</c:v>
                </c:pt>
                <c:pt idx="798">
                  <c:v>9.4799999999998423</c:v>
                </c:pt>
                <c:pt idx="799">
                  <c:v>9.4899999999998421</c:v>
                </c:pt>
                <c:pt idx="800">
                  <c:v>9.4999999999998419</c:v>
                </c:pt>
                <c:pt idx="801">
                  <c:v>9.5099999999998417</c:v>
                </c:pt>
                <c:pt idx="802">
                  <c:v>9.5199999999998415</c:v>
                </c:pt>
                <c:pt idx="803">
                  <c:v>9.5299999999998413</c:v>
                </c:pt>
                <c:pt idx="804">
                  <c:v>9.5399999999998411</c:v>
                </c:pt>
                <c:pt idx="805">
                  <c:v>9.5499999999998408</c:v>
                </c:pt>
                <c:pt idx="806">
                  <c:v>9.5599999999998406</c:v>
                </c:pt>
                <c:pt idx="807">
                  <c:v>9.5699999999998404</c:v>
                </c:pt>
                <c:pt idx="808">
                  <c:v>9.5799999999998402</c:v>
                </c:pt>
                <c:pt idx="809">
                  <c:v>9.58999999999984</c:v>
                </c:pt>
                <c:pt idx="810">
                  <c:v>9.5999999999998398</c:v>
                </c:pt>
                <c:pt idx="811">
                  <c:v>9.6099999999998396</c:v>
                </c:pt>
                <c:pt idx="812">
                  <c:v>9.6199999999998393</c:v>
                </c:pt>
                <c:pt idx="813">
                  <c:v>9.6299999999998391</c:v>
                </c:pt>
                <c:pt idx="814">
                  <c:v>9.6399999999998389</c:v>
                </c:pt>
                <c:pt idx="815">
                  <c:v>9.6499999999998387</c:v>
                </c:pt>
                <c:pt idx="816">
                  <c:v>9.6599999999998385</c:v>
                </c:pt>
                <c:pt idx="817">
                  <c:v>9.6699999999998383</c:v>
                </c:pt>
                <c:pt idx="818">
                  <c:v>9.6799999999998381</c:v>
                </c:pt>
                <c:pt idx="819">
                  <c:v>9.6899999999998379</c:v>
                </c:pt>
                <c:pt idx="820">
                  <c:v>9.6999999999998376</c:v>
                </c:pt>
                <c:pt idx="821">
                  <c:v>9.7099999999998374</c:v>
                </c:pt>
                <c:pt idx="822">
                  <c:v>9.7199999999998372</c:v>
                </c:pt>
                <c:pt idx="823">
                  <c:v>9.729999999999837</c:v>
                </c:pt>
                <c:pt idx="824">
                  <c:v>9.7399999999998368</c:v>
                </c:pt>
                <c:pt idx="825">
                  <c:v>9.7499999999998366</c:v>
                </c:pt>
                <c:pt idx="826">
                  <c:v>9.7599999999998364</c:v>
                </c:pt>
                <c:pt idx="827">
                  <c:v>9.7699999999998361</c:v>
                </c:pt>
                <c:pt idx="828">
                  <c:v>9.7799999999998359</c:v>
                </c:pt>
                <c:pt idx="829">
                  <c:v>9.7899999999998357</c:v>
                </c:pt>
                <c:pt idx="830">
                  <c:v>9.7999999999998355</c:v>
                </c:pt>
                <c:pt idx="831">
                  <c:v>9.8099999999998353</c:v>
                </c:pt>
                <c:pt idx="832">
                  <c:v>9.8199999999998351</c:v>
                </c:pt>
                <c:pt idx="833">
                  <c:v>9.8299999999998349</c:v>
                </c:pt>
                <c:pt idx="834">
                  <c:v>9.8399999999998347</c:v>
                </c:pt>
                <c:pt idx="835">
                  <c:v>9.8499999999998344</c:v>
                </c:pt>
                <c:pt idx="836">
                  <c:v>9.8599999999998342</c:v>
                </c:pt>
                <c:pt idx="837">
                  <c:v>9.869999999999834</c:v>
                </c:pt>
                <c:pt idx="838">
                  <c:v>9.8799999999998338</c:v>
                </c:pt>
                <c:pt idx="839">
                  <c:v>9.8899999999998336</c:v>
                </c:pt>
                <c:pt idx="840">
                  <c:v>9.8999999999998334</c:v>
                </c:pt>
                <c:pt idx="841">
                  <c:v>9.9099999999998332</c:v>
                </c:pt>
                <c:pt idx="842">
                  <c:v>9.919999999999833</c:v>
                </c:pt>
                <c:pt idx="843">
                  <c:v>9.9299999999998327</c:v>
                </c:pt>
                <c:pt idx="844">
                  <c:v>9.9399999999998325</c:v>
                </c:pt>
                <c:pt idx="845">
                  <c:v>9.9499999999998323</c:v>
                </c:pt>
                <c:pt idx="846">
                  <c:v>9.9599999999998321</c:v>
                </c:pt>
                <c:pt idx="847">
                  <c:v>9.9699999999998319</c:v>
                </c:pt>
                <c:pt idx="848">
                  <c:v>9.9799999999998317</c:v>
                </c:pt>
                <c:pt idx="849">
                  <c:v>9.9899999999998315</c:v>
                </c:pt>
                <c:pt idx="850">
                  <c:v>9.9999999999998312</c:v>
                </c:pt>
                <c:pt idx="851">
                  <c:v>10.009999999999831</c:v>
                </c:pt>
                <c:pt idx="852">
                  <c:v>10.019999999999831</c:v>
                </c:pt>
                <c:pt idx="853">
                  <c:v>10.029999999999831</c:v>
                </c:pt>
                <c:pt idx="854">
                  <c:v>10.03999999999983</c:v>
                </c:pt>
                <c:pt idx="855">
                  <c:v>10.04999999999983</c:v>
                </c:pt>
                <c:pt idx="856">
                  <c:v>10.05999999999983</c:v>
                </c:pt>
                <c:pt idx="857">
                  <c:v>10.06999999999983</c:v>
                </c:pt>
                <c:pt idx="858">
                  <c:v>10.07999999999983</c:v>
                </c:pt>
                <c:pt idx="859">
                  <c:v>10.089999999999829</c:v>
                </c:pt>
                <c:pt idx="860">
                  <c:v>10.099999999999829</c:v>
                </c:pt>
                <c:pt idx="861">
                  <c:v>10.109999999999829</c:v>
                </c:pt>
                <c:pt idx="862">
                  <c:v>10.119999999999829</c:v>
                </c:pt>
                <c:pt idx="863">
                  <c:v>10.129999999999828</c:v>
                </c:pt>
                <c:pt idx="864">
                  <c:v>10.139999999999828</c:v>
                </c:pt>
                <c:pt idx="865">
                  <c:v>10.149999999999828</c:v>
                </c:pt>
                <c:pt idx="866">
                  <c:v>10.159999999999828</c:v>
                </c:pt>
                <c:pt idx="867">
                  <c:v>10.169999999999828</c:v>
                </c:pt>
                <c:pt idx="868">
                  <c:v>10.179999999999827</c:v>
                </c:pt>
                <c:pt idx="869">
                  <c:v>10.189999999999827</c:v>
                </c:pt>
                <c:pt idx="870">
                  <c:v>10.199999999999827</c:v>
                </c:pt>
                <c:pt idx="871">
                  <c:v>10.209999999999827</c:v>
                </c:pt>
                <c:pt idx="872">
                  <c:v>10.219999999999827</c:v>
                </c:pt>
                <c:pt idx="873">
                  <c:v>10.229999999999826</c:v>
                </c:pt>
                <c:pt idx="874">
                  <c:v>10.239999999999826</c:v>
                </c:pt>
                <c:pt idx="875">
                  <c:v>10.249999999999826</c:v>
                </c:pt>
                <c:pt idx="876">
                  <c:v>10.259999999999826</c:v>
                </c:pt>
                <c:pt idx="877">
                  <c:v>10.269999999999825</c:v>
                </c:pt>
                <c:pt idx="878">
                  <c:v>10.279999999999825</c:v>
                </c:pt>
                <c:pt idx="879">
                  <c:v>10.289999999999825</c:v>
                </c:pt>
                <c:pt idx="880">
                  <c:v>10.299999999999825</c:v>
                </c:pt>
                <c:pt idx="881">
                  <c:v>10.309999999999825</c:v>
                </c:pt>
                <c:pt idx="882">
                  <c:v>10.319999999999824</c:v>
                </c:pt>
                <c:pt idx="883">
                  <c:v>10.329999999999824</c:v>
                </c:pt>
                <c:pt idx="884">
                  <c:v>10.339999999999824</c:v>
                </c:pt>
                <c:pt idx="885">
                  <c:v>10.349999999999824</c:v>
                </c:pt>
                <c:pt idx="886">
                  <c:v>10.359999999999824</c:v>
                </c:pt>
                <c:pt idx="887">
                  <c:v>10.369999999999823</c:v>
                </c:pt>
                <c:pt idx="888">
                  <c:v>10.379999999999823</c:v>
                </c:pt>
                <c:pt idx="889">
                  <c:v>10.389999999999823</c:v>
                </c:pt>
                <c:pt idx="890">
                  <c:v>10.399999999999823</c:v>
                </c:pt>
                <c:pt idx="891">
                  <c:v>10.409999999999823</c:v>
                </c:pt>
                <c:pt idx="892">
                  <c:v>10.419999999999822</c:v>
                </c:pt>
                <c:pt idx="893">
                  <c:v>10.429999999999822</c:v>
                </c:pt>
                <c:pt idx="894">
                  <c:v>10.439999999999822</c:v>
                </c:pt>
                <c:pt idx="895">
                  <c:v>10.449999999999822</c:v>
                </c:pt>
                <c:pt idx="896">
                  <c:v>10.459999999999821</c:v>
                </c:pt>
                <c:pt idx="897">
                  <c:v>10.469999999999821</c:v>
                </c:pt>
                <c:pt idx="898">
                  <c:v>10.479999999999821</c:v>
                </c:pt>
                <c:pt idx="899">
                  <c:v>10.489999999999821</c:v>
                </c:pt>
                <c:pt idx="900">
                  <c:v>10.499999999999821</c:v>
                </c:pt>
                <c:pt idx="901">
                  <c:v>10.50999999999982</c:v>
                </c:pt>
                <c:pt idx="902">
                  <c:v>10.51999999999982</c:v>
                </c:pt>
                <c:pt idx="903">
                  <c:v>10.52999999999982</c:v>
                </c:pt>
                <c:pt idx="904">
                  <c:v>10.53999999999982</c:v>
                </c:pt>
                <c:pt idx="905">
                  <c:v>10.54999999999982</c:v>
                </c:pt>
                <c:pt idx="906">
                  <c:v>10.559999999999819</c:v>
                </c:pt>
                <c:pt idx="907">
                  <c:v>10.569999999999819</c:v>
                </c:pt>
                <c:pt idx="908">
                  <c:v>10.579999999999819</c:v>
                </c:pt>
                <c:pt idx="909">
                  <c:v>10.589999999999819</c:v>
                </c:pt>
                <c:pt idx="910">
                  <c:v>10.599999999999818</c:v>
                </c:pt>
                <c:pt idx="911">
                  <c:v>10.609999999999818</c:v>
                </c:pt>
                <c:pt idx="912">
                  <c:v>10.619999999999818</c:v>
                </c:pt>
                <c:pt idx="913">
                  <c:v>10.629999999999818</c:v>
                </c:pt>
                <c:pt idx="914">
                  <c:v>10.639999999999818</c:v>
                </c:pt>
                <c:pt idx="915">
                  <c:v>10.649999999999817</c:v>
                </c:pt>
                <c:pt idx="916">
                  <c:v>10.659999999999817</c:v>
                </c:pt>
                <c:pt idx="917">
                  <c:v>10.669999999999817</c:v>
                </c:pt>
                <c:pt idx="918">
                  <c:v>10.679999999999817</c:v>
                </c:pt>
                <c:pt idx="919">
                  <c:v>10.689999999999817</c:v>
                </c:pt>
                <c:pt idx="920">
                  <c:v>10.699999999999816</c:v>
                </c:pt>
                <c:pt idx="921">
                  <c:v>10.709999999999816</c:v>
                </c:pt>
                <c:pt idx="922">
                  <c:v>10.719999999999816</c:v>
                </c:pt>
                <c:pt idx="923">
                  <c:v>10.729999999999816</c:v>
                </c:pt>
                <c:pt idx="924">
                  <c:v>10.739999999999815</c:v>
                </c:pt>
                <c:pt idx="925">
                  <c:v>10.749999999999815</c:v>
                </c:pt>
                <c:pt idx="926">
                  <c:v>10.759999999999815</c:v>
                </c:pt>
                <c:pt idx="927">
                  <c:v>10.769999999999815</c:v>
                </c:pt>
                <c:pt idx="928">
                  <c:v>10.779999999999815</c:v>
                </c:pt>
                <c:pt idx="929">
                  <c:v>10.789999999999814</c:v>
                </c:pt>
                <c:pt idx="930">
                  <c:v>10.799999999999814</c:v>
                </c:pt>
                <c:pt idx="931">
                  <c:v>10.809999999999814</c:v>
                </c:pt>
                <c:pt idx="932">
                  <c:v>10.819999999999814</c:v>
                </c:pt>
                <c:pt idx="933">
                  <c:v>10.829999999999814</c:v>
                </c:pt>
                <c:pt idx="934">
                  <c:v>10.839999999999813</c:v>
                </c:pt>
                <c:pt idx="935">
                  <c:v>10.849999999999813</c:v>
                </c:pt>
                <c:pt idx="936">
                  <c:v>10.859999999999813</c:v>
                </c:pt>
                <c:pt idx="937">
                  <c:v>10.869999999999813</c:v>
                </c:pt>
                <c:pt idx="938">
                  <c:v>10.879999999999812</c:v>
                </c:pt>
                <c:pt idx="939">
                  <c:v>10.889999999999812</c:v>
                </c:pt>
                <c:pt idx="940">
                  <c:v>10.899999999999812</c:v>
                </c:pt>
                <c:pt idx="941">
                  <c:v>10.909999999999812</c:v>
                </c:pt>
                <c:pt idx="942">
                  <c:v>10.919999999999812</c:v>
                </c:pt>
                <c:pt idx="943">
                  <c:v>10.929999999999811</c:v>
                </c:pt>
                <c:pt idx="944">
                  <c:v>10.939999999999811</c:v>
                </c:pt>
                <c:pt idx="945">
                  <c:v>10.949999999999811</c:v>
                </c:pt>
                <c:pt idx="946">
                  <c:v>10.959999999999811</c:v>
                </c:pt>
                <c:pt idx="947">
                  <c:v>10.969999999999811</c:v>
                </c:pt>
                <c:pt idx="948">
                  <c:v>10.97999999999981</c:v>
                </c:pt>
                <c:pt idx="949">
                  <c:v>10.98999999999981</c:v>
                </c:pt>
                <c:pt idx="950">
                  <c:v>10.99999999999981</c:v>
                </c:pt>
                <c:pt idx="951">
                  <c:v>11.00999999999981</c:v>
                </c:pt>
                <c:pt idx="952">
                  <c:v>11.01999999999981</c:v>
                </c:pt>
                <c:pt idx="953">
                  <c:v>11.029999999999809</c:v>
                </c:pt>
                <c:pt idx="954">
                  <c:v>11.039999999999809</c:v>
                </c:pt>
                <c:pt idx="955">
                  <c:v>11.049999999999809</c:v>
                </c:pt>
                <c:pt idx="956">
                  <c:v>11.059999999999809</c:v>
                </c:pt>
                <c:pt idx="957">
                  <c:v>11.069999999999808</c:v>
                </c:pt>
                <c:pt idx="958">
                  <c:v>11.079999999999808</c:v>
                </c:pt>
                <c:pt idx="959">
                  <c:v>11.089999999999808</c:v>
                </c:pt>
                <c:pt idx="960">
                  <c:v>11.099999999999808</c:v>
                </c:pt>
                <c:pt idx="961">
                  <c:v>11.109999999999808</c:v>
                </c:pt>
                <c:pt idx="962">
                  <c:v>11.119999999999807</c:v>
                </c:pt>
                <c:pt idx="963">
                  <c:v>11.129999999999807</c:v>
                </c:pt>
                <c:pt idx="964">
                  <c:v>11.139999999999807</c:v>
                </c:pt>
                <c:pt idx="965">
                  <c:v>11.149999999999807</c:v>
                </c:pt>
                <c:pt idx="966">
                  <c:v>11.159999999999807</c:v>
                </c:pt>
                <c:pt idx="967">
                  <c:v>11.169999999999806</c:v>
                </c:pt>
                <c:pt idx="968">
                  <c:v>11.179999999999806</c:v>
                </c:pt>
                <c:pt idx="969">
                  <c:v>11.189999999999806</c:v>
                </c:pt>
                <c:pt idx="970">
                  <c:v>11.199999999999806</c:v>
                </c:pt>
                <c:pt idx="971">
                  <c:v>11.209999999999805</c:v>
                </c:pt>
                <c:pt idx="972">
                  <c:v>11.219999999999805</c:v>
                </c:pt>
                <c:pt idx="973">
                  <c:v>11.229999999999805</c:v>
                </c:pt>
                <c:pt idx="974">
                  <c:v>11.239999999999805</c:v>
                </c:pt>
                <c:pt idx="975">
                  <c:v>11.249999999999805</c:v>
                </c:pt>
                <c:pt idx="976">
                  <c:v>11.259999999999804</c:v>
                </c:pt>
                <c:pt idx="977">
                  <c:v>11.269999999999804</c:v>
                </c:pt>
                <c:pt idx="978">
                  <c:v>11.279999999999804</c:v>
                </c:pt>
                <c:pt idx="979">
                  <c:v>11.289999999999804</c:v>
                </c:pt>
                <c:pt idx="980">
                  <c:v>11.299999999999804</c:v>
                </c:pt>
                <c:pt idx="981">
                  <c:v>11.309999999999803</c:v>
                </c:pt>
                <c:pt idx="982">
                  <c:v>11.319999999999803</c:v>
                </c:pt>
                <c:pt idx="983">
                  <c:v>11.329999999999803</c:v>
                </c:pt>
                <c:pt idx="984">
                  <c:v>11.339999999999803</c:v>
                </c:pt>
                <c:pt idx="985">
                  <c:v>11.349999999999802</c:v>
                </c:pt>
                <c:pt idx="986">
                  <c:v>11.359999999999802</c:v>
                </c:pt>
                <c:pt idx="987">
                  <c:v>11.369999999999802</c:v>
                </c:pt>
                <c:pt idx="988">
                  <c:v>11.379999999999802</c:v>
                </c:pt>
                <c:pt idx="989">
                  <c:v>11.389999999999802</c:v>
                </c:pt>
                <c:pt idx="990">
                  <c:v>11.399999999999801</c:v>
                </c:pt>
                <c:pt idx="991">
                  <c:v>11.409999999999801</c:v>
                </c:pt>
                <c:pt idx="992">
                  <c:v>11.419999999999801</c:v>
                </c:pt>
                <c:pt idx="993">
                  <c:v>11.429999999999801</c:v>
                </c:pt>
                <c:pt idx="994">
                  <c:v>11.439999999999801</c:v>
                </c:pt>
                <c:pt idx="995">
                  <c:v>11.4499999999998</c:v>
                </c:pt>
                <c:pt idx="996">
                  <c:v>11.4599999999998</c:v>
                </c:pt>
                <c:pt idx="997">
                  <c:v>11.4699999999998</c:v>
                </c:pt>
                <c:pt idx="998">
                  <c:v>11.4799999999998</c:v>
                </c:pt>
                <c:pt idx="999">
                  <c:v>11.489999999999799</c:v>
                </c:pt>
                <c:pt idx="1000">
                  <c:v>11.499999999999799</c:v>
                </c:pt>
                <c:pt idx="1001">
                  <c:v>11.509999999999799</c:v>
                </c:pt>
                <c:pt idx="1002">
                  <c:v>11.519999999999799</c:v>
                </c:pt>
                <c:pt idx="1003">
                  <c:v>11.529999999999799</c:v>
                </c:pt>
                <c:pt idx="1004">
                  <c:v>11.539999999999798</c:v>
                </c:pt>
                <c:pt idx="1005">
                  <c:v>11.549999999999798</c:v>
                </c:pt>
                <c:pt idx="1006">
                  <c:v>11.559999999999798</c:v>
                </c:pt>
                <c:pt idx="1007">
                  <c:v>11.569999999999798</c:v>
                </c:pt>
                <c:pt idx="1008">
                  <c:v>11.579999999999798</c:v>
                </c:pt>
                <c:pt idx="1009">
                  <c:v>11.589999999999797</c:v>
                </c:pt>
                <c:pt idx="1010">
                  <c:v>11.599999999999797</c:v>
                </c:pt>
                <c:pt idx="1011">
                  <c:v>11.609999999999797</c:v>
                </c:pt>
                <c:pt idx="1012">
                  <c:v>11.619999999999797</c:v>
                </c:pt>
                <c:pt idx="1013">
                  <c:v>11.629999999999797</c:v>
                </c:pt>
                <c:pt idx="1014">
                  <c:v>11.639999999999796</c:v>
                </c:pt>
                <c:pt idx="1015">
                  <c:v>11.649999999999796</c:v>
                </c:pt>
                <c:pt idx="1016">
                  <c:v>11.659999999999796</c:v>
                </c:pt>
                <c:pt idx="1017">
                  <c:v>11.669999999999796</c:v>
                </c:pt>
                <c:pt idx="1018">
                  <c:v>11.679999999999795</c:v>
                </c:pt>
                <c:pt idx="1019">
                  <c:v>11.689999999999795</c:v>
                </c:pt>
                <c:pt idx="1020">
                  <c:v>11.699999999999795</c:v>
                </c:pt>
                <c:pt idx="1021">
                  <c:v>11.709999999999795</c:v>
                </c:pt>
                <c:pt idx="1022">
                  <c:v>11.719999999999795</c:v>
                </c:pt>
                <c:pt idx="1023">
                  <c:v>11.729999999999794</c:v>
                </c:pt>
                <c:pt idx="1024">
                  <c:v>11.739999999999794</c:v>
                </c:pt>
                <c:pt idx="1025">
                  <c:v>11.749999999999794</c:v>
                </c:pt>
                <c:pt idx="1026">
                  <c:v>11.759999999999794</c:v>
                </c:pt>
                <c:pt idx="1027">
                  <c:v>11.769999999999794</c:v>
                </c:pt>
                <c:pt idx="1028">
                  <c:v>11.779999999999793</c:v>
                </c:pt>
                <c:pt idx="1029">
                  <c:v>11.789999999999793</c:v>
                </c:pt>
                <c:pt idx="1030">
                  <c:v>11.799999999999793</c:v>
                </c:pt>
                <c:pt idx="1031">
                  <c:v>11.809999999999793</c:v>
                </c:pt>
                <c:pt idx="1032">
                  <c:v>11.819999999999792</c:v>
                </c:pt>
                <c:pt idx="1033">
                  <c:v>11.829999999999792</c:v>
                </c:pt>
                <c:pt idx="1034">
                  <c:v>11.839999999999792</c:v>
                </c:pt>
                <c:pt idx="1035">
                  <c:v>11.849999999999792</c:v>
                </c:pt>
                <c:pt idx="1036">
                  <c:v>11.859999999999792</c:v>
                </c:pt>
                <c:pt idx="1037">
                  <c:v>11.869999999999791</c:v>
                </c:pt>
                <c:pt idx="1038">
                  <c:v>11.879999999999791</c:v>
                </c:pt>
                <c:pt idx="1039">
                  <c:v>11.889999999999791</c:v>
                </c:pt>
                <c:pt idx="1040">
                  <c:v>11.899999999999791</c:v>
                </c:pt>
                <c:pt idx="1041">
                  <c:v>11.909999999999791</c:v>
                </c:pt>
                <c:pt idx="1042">
                  <c:v>11.91999999999979</c:v>
                </c:pt>
                <c:pt idx="1043">
                  <c:v>11.92999999999979</c:v>
                </c:pt>
                <c:pt idx="1044">
                  <c:v>11.93999999999979</c:v>
                </c:pt>
                <c:pt idx="1045">
                  <c:v>11.94999999999979</c:v>
                </c:pt>
                <c:pt idx="1046">
                  <c:v>11.959999999999789</c:v>
                </c:pt>
                <c:pt idx="1047">
                  <c:v>11.969999999999789</c:v>
                </c:pt>
                <c:pt idx="1048">
                  <c:v>11.979999999999789</c:v>
                </c:pt>
                <c:pt idx="1049">
                  <c:v>11.989999999999789</c:v>
                </c:pt>
                <c:pt idx="1050">
                  <c:v>11.999999999999789</c:v>
                </c:pt>
                <c:pt idx="1051">
                  <c:v>12.009999999999788</c:v>
                </c:pt>
                <c:pt idx="1052">
                  <c:v>12.019999999999788</c:v>
                </c:pt>
                <c:pt idx="1053">
                  <c:v>12.029999999999788</c:v>
                </c:pt>
                <c:pt idx="1054">
                  <c:v>12.039999999999788</c:v>
                </c:pt>
                <c:pt idx="1055">
                  <c:v>12.049999999999788</c:v>
                </c:pt>
                <c:pt idx="1056">
                  <c:v>12.059999999999787</c:v>
                </c:pt>
                <c:pt idx="1057">
                  <c:v>12.069999999999787</c:v>
                </c:pt>
                <c:pt idx="1058">
                  <c:v>12.079999999999787</c:v>
                </c:pt>
                <c:pt idx="1059">
                  <c:v>12.089999999999787</c:v>
                </c:pt>
                <c:pt idx="1060">
                  <c:v>12.099999999999786</c:v>
                </c:pt>
                <c:pt idx="1061">
                  <c:v>12.109999999999786</c:v>
                </c:pt>
                <c:pt idx="1062">
                  <c:v>12.119999999999786</c:v>
                </c:pt>
                <c:pt idx="1063">
                  <c:v>12.129999999999786</c:v>
                </c:pt>
                <c:pt idx="1064">
                  <c:v>12.139999999999786</c:v>
                </c:pt>
                <c:pt idx="1065">
                  <c:v>12.149999999999785</c:v>
                </c:pt>
                <c:pt idx="1066">
                  <c:v>12.159999999999785</c:v>
                </c:pt>
                <c:pt idx="1067">
                  <c:v>12.169999999999785</c:v>
                </c:pt>
                <c:pt idx="1068">
                  <c:v>12.179999999999785</c:v>
                </c:pt>
                <c:pt idx="1069">
                  <c:v>12.189999999999785</c:v>
                </c:pt>
                <c:pt idx="1070">
                  <c:v>12.199999999999784</c:v>
                </c:pt>
                <c:pt idx="1071">
                  <c:v>12.209999999999784</c:v>
                </c:pt>
                <c:pt idx="1072">
                  <c:v>12.219999999999784</c:v>
                </c:pt>
                <c:pt idx="1073">
                  <c:v>12.229999999999784</c:v>
                </c:pt>
                <c:pt idx="1074">
                  <c:v>12.239999999999783</c:v>
                </c:pt>
                <c:pt idx="1075">
                  <c:v>12.249999999999783</c:v>
                </c:pt>
                <c:pt idx="1076">
                  <c:v>12.259999999999783</c:v>
                </c:pt>
                <c:pt idx="1077">
                  <c:v>12.269999999999783</c:v>
                </c:pt>
                <c:pt idx="1078">
                  <c:v>12.279999999999783</c:v>
                </c:pt>
                <c:pt idx="1079">
                  <c:v>12.289999999999782</c:v>
                </c:pt>
                <c:pt idx="1080">
                  <c:v>12.299999999999782</c:v>
                </c:pt>
                <c:pt idx="1081">
                  <c:v>12.309999999999782</c:v>
                </c:pt>
                <c:pt idx="1082">
                  <c:v>12.319999999999782</c:v>
                </c:pt>
                <c:pt idx="1083">
                  <c:v>12.329999999999782</c:v>
                </c:pt>
                <c:pt idx="1084">
                  <c:v>12.339999999999781</c:v>
                </c:pt>
                <c:pt idx="1085">
                  <c:v>12.349999999999781</c:v>
                </c:pt>
                <c:pt idx="1086">
                  <c:v>12.359999999999781</c:v>
                </c:pt>
                <c:pt idx="1087">
                  <c:v>12.369999999999781</c:v>
                </c:pt>
                <c:pt idx="1088">
                  <c:v>12.379999999999781</c:v>
                </c:pt>
                <c:pt idx="1089">
                  <c:v>12.38999999999978</c:v>
                </c:pt>
                <c:pt idx="1090">
                  <c:v>12.39999999999978</c:v>
                </c:pt>
                <c:pt idx="1091">
                  <c:v>12.40999999999978</c:v>
                </c:pt>
                <c:pt idx="1092">
                  <c:v>12.41999999999978</c:v>
                </c:pt>
                <c:pt idx="1093">
                  <c:v>12.429999999999779</c:v>
                </c:pt>
                <c:pt idx="1094">
                  <c:v>12.439999999999779</c:v>
                </c:pt>
                <c:pt idx="1095">
                  <c:v>12.449999999999779</c:v>
                </c:pt>
                <c:pt idx="1096">
                  <c:v>12.459999999999779</c:v>
                </c:pt>
                <c:pt idx="1097">
                  <c:v>12.469999999999779</c:v>
                </c:pt>
                <c:pt idx="1098">
                  <c:v>12.479999999999778</c:v>
                </c:pt>
                <c:pt idx="1099">
                  <c:v>12.489999999999778</c:v>
                </c:pt>
                <c:pt idx="1100">
                  <c:v>12.499999999999778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475136"/>
        <c:axId val="108476672"/>
      </c:scatterChart>
      <c:valAx>
        <c:axId val="108475136"/>
        <c:scaling>
          <c:orientation val="minMax"/>
          <c:max val="18"/>
          <c:min val="-10"/>
        </c:scaling>
        <c:delete val="0"/>
        <c:axPos val="b"/>
        <c:numFmt formatCode="0.00" sourceLinked="0"/>
        <c:majorTickMark val="out"/>
        <c:minorTickMark val="out"/>
        <c:tickLblPos val="nextTo"/>
        <c:spPr>
          <a:ln w="1905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76672"/>
        <c:crossesAt val="0"/>
        <c:crossBetween val="midCat"/>
        <c:majorUnit val="2"/>
        <c:minorUnit val="0.5"/>
      </c:valAx>
      <c:valAx>
        <c:axId val="108476672"/>
        <c:scaling>
          <c:orientation val="minMax"/>
          <c:max val="8"/>
          <c:min val="1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0.00" sourceLinked="0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75136"/>
        <c:crossesAt val="0"/>
        <c:crossBetween val="midCat"/>
        <c:majorUnit val="0.2"/>
        <c:minorUnit val="0.1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06557377049184"/>
          <c:y val="0.41394658753709201"/>
          <c:w val="0.15573770491803279"/>
          <c:h val="9.49554896142433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1180555555555551" footer="0.51180555555555551"/>
    <c:pageSetup firstPageNumber="0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02405949256346E-2"/>
          <c:y val="3.2882035578885971E-2"/>
          <c:w val="0.70210958005249346"/>
          <c:h val="0.897198891805190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sgraph!$E$2</c:f>
              <c:strCache>
                <c:ptCount val="1"/>
                <c:pt idx="0">
                  <c:v>2-Hydroxy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sgraph!$E$3</c:f>
              <c:strCache>
                <c:ptCount val="1"/>
                <c:pt idx="0">
                  <c:v>3-Hydroxy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sgraph!$G$3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sgraph!$G$3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sgraph!$E$4</c:f>
              <c:strCache>
                <c:ptCount val="1"/>
                <c:pt idx="0">
                  <c:v>4-Hydroxy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sgraph!$G$4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sgraph!$E$5</c:f>
              <c:strCache>
                <c:ptCount val="1"/>
                <c:pt idx="0">
                  <c:v>2-Methyl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sgraph!$E$6</c:f>
              <c:strCache>
                <c:ptCount val="1"/>
                <c:pt idx="0">
                  <c:v>3-Methyl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sgraph!$E$7</c:f>
              <c:strCache>
                <c:ptCount val="1"/>
                <c:pt idx="0">
                  <c:v>4-Methyl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sgraph!$G$7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sgraph!$E$8</c:f>
              <c:strCache>
                <c:ptCount val="1"/>
                <c:pt idx="0">
                  <c:v>2-Chloro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sgraph!$G$8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sgraph!$G$8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sgraph!$E$9</c:f>
              <c:strCache>
                <c:ptCount val="1"/>
                <c:pt idx="0">
                  <c:v>3-Chloro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sgraph!$G$9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sgraph!$G$9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sgraph!$E$10</c:f>
              <c:strCache>
                <c:ptCount val="1"/>
                <c:pt idx="0">
                  <c:v>4-Chloro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sgraph!$G$10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sgraph!$G$10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sgraph!$E$11</c:f>
              <c:strCache>
                <c:ptCount val="1"/>
                <c:pt idx="0">
                  <c:v>2-Nitro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sgraph!$E$12</c:f>
              <c:strCache>
                <c:ptCount val="1"/>
                <c:pt idx="0">
                  <c:v>3-Nitro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sgraph!$G$12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sgraph!$G$12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sgraph!$E$13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sgraph!$G$13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sgraph!$G$13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</c:errBars>
          <c:cat>
            <c:strRef>
              <c:f>sgraph!$F$1</c:f>
              <c:strCache>
                <c:ptCount val="1"/>
                <c:pt idx="0">
                  <c:v>Sigma</c:v>
                </c:pt>
              </c:strCache>
            </c:strRef>
          </c:cat>
          <c:val>
            <c:numRef>
              <c:f>sgraph!$F$13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64256"/>
        <c:axId val="116065792"/>
      </c:barChart>
      <c:catAx>
        <c:axId val="116064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16065792"/>
        <c:crosses val="autoZero"/>
        <c:auto val="1"/>
        <c:lblAlgn val="ctr"/>
        <c:lblOffset val="100"/>
        <c:noMultiLvlLbl val="0"/>
      </c:catAx>
      <c:valAx>
        <c:axId val="116065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06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0</xdr:rowOff>
    </xdr:from>
    <xdr:to>
      <xdr:col>13</xdr:col>
      <xdr:colOff>381000</xdr:colOff>
      <xdr:row>30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10</xdr:col>
      <xdr:colOff>514350</xdr:colOff>
      <xdr:row>40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14</xdr:row>
      <xdr:rowOff>133349</xdr:rowOff>
    </xdr:from>
    <xdr:to>
      <xdr:col>9</xdr:col>
      <xdr:colOff>581024</xdr:colOff>
      <xdr:row>36</xdr:row>
      <xdr:rowOff>47624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7"/>
  <sheetViews>
    <sheetView tabSelected="1" workbookViewId="0">
      <selection activeCell="A6" sqref="A6"/>
    </sheetView>
  </sheetViews>
  <sheetFormatPr defaultColWidth="9.5703125" defaultRowHeight="12.75" x14ac:dyDescent="0.2"/>
  <cols>
    <col min="1" max="1" width="8.42578125" customWidth="1"/>
    <col min="2" max="2" width="10.85546875" customWidth="1"/>
    <col min="3" max="3" width="11.85546875" customWidth="1"/>
    <col min="5" max="5" width="10.85546875" customWidth="1"/>
    <col min="6" max="6" width="12.28515625" customWidth="1"/>
    <col min="7" max="7" width="12.85546875" customWidth="1"/>
    <col min="8" max="8" width="8.7109375" customWidth="1"/>
  </cols>
  <sheetData>
    <row r="1" spans="1:13" ht="25.9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2" t="s">
        <v>8</v>
      </c>
      <c r="J1" s="2"/>
      <c r="K1" s="2"/>
      <c r="L1" s="4"/>
      <c r="M1" s="4"/>
    </row>
    <row r="2" spans="1:13" x14ac:dyDescent="0.2">
      <c r="A2" s="5">
        <v>0.01</v>
      </c>
      <c r="B2" s="6">
        <v>50</v>
      </c>
      <c r="C2" s="5">
        <v>0.05</v>
      </c>
      <c r="D2" s="7">
        <v>2.75</v>
      </c>
      <c r="E2" s="7">
        <v>5.5</v>
      </c>
      <c r="F2" s="8">
        <v>1E-14</v>
      </c>
      <c r="G2" s="6">
        <v>1.5</v>
      </c>
      <c r="H2" s="6">
        <v>12.5</v>
      </c>
      <c r="I2" s="7">
        <v>0.01</v>
      </c>
      <c r="J2" s="2"/>
      <c r="K2" s="2"/>
      <c r="L2" s="4"/>
      <c r="M2" s="4"/>
    </row>
    <row r="3" spans="1:13" x14ac:dyDescent="0.2">
      <c r="A3" s="2" t="s">
        <v>9</v>
      </c>
      <c r="B3" s="22"/>
      <c r="C3" s="22"/>
      <c r="D3" s="3" t="s">
        <v>10</v>
      </c>
      <c r="E3" s="2" t="s">
        <v>11</v>
      </c>
      <c r="F3" s="2"/>
      <c r="G3" s="2"/>
      <c r="H3" s="2"/>
      <c r="I3" s="2"/>
      <c r="J3" s="2"/>
      <c r="K3" s="2"/>
      <c r="L3" s="4"/>
      <c r="M3" s="4"/>
    </row>
    <row r="4" spans="1:13" x14ac:dyDescent="0.2">
      <c r="A4" s="2" t="s">
        <v>12</v>
      </c>
      <c r="B4" s="22"/>
      <c r="C4" s="22"/>
      <c r="D4" s="8">
        <f>10^(-D2)</f>
        <v>1.7782794100389223E-3</v>
      </c>
      <c r="E4" s="8">
        <f>10^(-E2)</f>
        <v>3.1622776601683767E-6</v>
      </c>
      <c r="F4" s="2"/>
      <c r="G4" s="2"/>
      <c r="H4" s="2"/>
      <c r="I4" s="2"/>
      <c r="J4" s="2"/>
      <c r="K4" s="2"/>
      <c r="L4" s="4"/>
      <c r="M4" s="4"/>
    </row>
    <row r="5" spans="1:13" x14ac:dyDescent="0.2">
      <c r="A5" s="9" t="s">
        <v>13</v>
      </c>
      <c r="B5" s="2" t="s">
        <v>14</v>
      </c>
      <c r="C5" s="2" t="s">
        <v>15</v>
      </c>
      <c r="D5" s="2"/>
      <c r="E5" s="2"/>
      <c r="F5" s="2"/>
      <c r="G5" s="2"/>
      <c r="H5" s="2"/>
      <c r="I5" s="2"/>
      <c r="J5" s="2"/>
      <c r="K5" s="2"/>
      <c r="L5" s="4"/>
      <c r="M5" s="4"/>
    </row>
    <row r="6" spans="1:13" x14ac:dyDescent="0.2">
      <c r="A6" s="10"/>
      <c r="B6" s="10"/>
      <c r="C6" s="11" t="str">
        <f t="shared" ref="C6:C69" si="0">IF(A6="","",A6-$A$6)</f>
        <v/>
      </c>
      <c r="D6" s="2"/>
      <c r="E6" s="2"/>
      <c r="F6" s="2"/>
      <c r="G6" s="2"/>
      <c r="H6" s="2"/>
      <c r="I6" s="2"/>
      <c r="J6" s="2"/>
      <c r="K6" s="2"/>
      <c r="L6" s="4"/>
      <c r="M6" s="4"/>
    </row>
    <row r="7" spans="1:13" x14ac:dyDescent="0.2">
      <c r="A7" s="10"/>
      <c r="B7" s="10"/>
      <c r="C7" s="11" t="str">
        <f t="shared" si="0"/>
        <v/>
      </c>
      <c r="D7" s="2"/>
      <c r="E7" s="2"/>
      <c r="F7" s="2"/>
      <c r="G7" s="2"/>
      <c r="H7" s="2"/>
      <c r="I7" s="2"/>
      <c r="J7" s="2"/>
      <c r="K7" s="2"/>
      <c r="L7" s="4"/>
      <c r="M7" s="4"/>
    </row>
    <row r="8" spans="1:13" x14ac:dyDescent="0.2">
      <c r="A8" s="10"/>
      <c r="B8" s="10"/>
      <c r="C8" s="11" t="str">
        <f t="shared" si="0"/>
        <v/>
      </c>
      <c r="D8" s="2"/>
      <c r="E8" s="2"/>
      <c r="F8" s="2"/>
      <c r="G8" s="2"/>
      <c r="H8" s="2"/>
      <c r="I8" s="2"/>
      <c r="J8" s="2"/>
      <c r="K8" s="2"/>
      <c r="L8" s="4"/>
      <c r="M8" s="4"/>
    </row>
    <row r="9" spans="1:13" x14ac:dyDescent="0.2">
      <c r="A9" s="10"/>
      <c r="B9" s="10"/>
      <c r="C9" s="11" t="str">
        <f t="shared" si="0"/>
        <v/>
      </c>
      <c r="D9" s="2"/>
      <c r="E9" s="2"/>
      <c r="F9" s="2"/>
      <c r="G9" s="2"/>
      <c r="H9" s="2"/>
      <c r="I9" s="2"/>
      <c r="J9" s="2"/>
      <c r="K9" s="2"/>
      <c r="L9" s="4"/>
      <c r="M9" s="4"/>
    </row>
    <row r="10" spans="1:13" x14ac:dyDescent="0.2">
      <c r="A10" s="10"/>
      <c r="B10" s="10"/>
      <c r="C10" s="11" t="str">
        <f t="shared" si="0"/>
        <v/>
      </c>
      <c r="D10" s="2"/>
      <c r="E10" s="2"/>
      <c r="F10" s="2"/>
      <c r="G10" s="2"/>
      <c r="H10" s="2"/>
      <c r="I10" s="2"/>
      <c r="J10" s="2"/>
      <c r="K10" s="2"/>
      <c r="L10" s="4"/>
      <c r="M10" s="4"/>
    </row>
    <row r="11" spans="1:13" x14ac:dyDescent="0.2">
      <c r="A11" s="10"/>
      <c r="B11" s="10"/>
      <c r="C11" s="11" t="str">
        <f t="shared" si="0"/>
        <v/>
      </c>
      <c r="D11" s="2"/>
      <c r="E11" s="2"/>
      <c r="F11" s="2"/>
      <c r="G11" s="2"/>
      <c r="H11" s="2"/>
      <c r="I11" s="2"/>
      <c r="J11" s="2"/>
      <c r="K11" s="2"/>
      <c r="L11" s="4"/>
      <c r="M11" s="4"/>
    </row>
    <row r="12" spans="1:13" x14ac:dyDescent="0.2">
      <c r="A12" s="10"/>
      <c r="B12" s="10"/>
      <c r="C12" s="11" t="str">
        <f t="shared" si="0"/>
        <v/>
      </c>
      <c r="D12" s="2"/>
      <c r="E12" s="2"/>
      <c r="F12" s="2"/>
      <c r="G12" s="2"/>
      <c r="H12" s="2"/>
      <c r="I12" s="2"/>
      <c r="J12" s="2"/>
      <c r="K12" s="2"/>
      <c r="L12" s="4"/>
      <c r="M12" s="4"/>
    </row>
    <row r="13" spans="1:13" x14ac:dyDescent="0.2">
      <c r="A13" s="10"/>
      <c r="B13" s="10"/>
      <c r="C13" s="11" t="str">
        <f t="shared" si="0"/>
        <v/>
      </c>
      <c r="D13" s="2"/>
      <c r="E13" s="2"/>
      <c r="F13" s="2"/>
      <c r="G13" s="2"/>
      <c r="H13" s="2"/>
      <c r="I13" s="2"/>
      <c r="J13" s="2"/>
      <c r="K13" s="2"/>
      <c r="L13" s="4"/>
      <c r="M13" s="4"/>
    </row>
    <row r="14" spans="1:13" x14ac:dyDescent="0.2">
      <c r="A14" s="10"/>
      <c r="B14" s="10"/>
      <c r="C14" s="11" t="str">
        <f t="shared" si="0"/>
        <v/>
      </c>
      <c r="D14" s="2"/>
      <c r="E14" s="2"/>
      <c r="F14" s="2"/>
      <c r="G14" s="2"/>
      <c r="H14" s="2"/>
      <c r="I14" s="2"/>
      <c r="J14" s="2"/>
      <c r="K14" s="2"/>
      <c r="L14" s="4"/>
      <c r="M14" s="4"/>
    </row>
    <row r="15" spans="1:13" x14ac:dyDescent="0.2">
      <c r="A15" s="10"/>
      <c r="B15" s="10"/>
      <c r="C15" s="11" t="str">
        <f t="shared" si="0"/>
        <v/>
      </c>
      <c r="D15" s="2"/>
      <c r="E15" s="2"/>
      <c r="F15" s="2"/>
      <c r="G15" s="2"/>
      <c r="H15" s="2"/>
      <c r="I15" s="2"/>
      <c r="J15" s="2"/>
      <c r="K15" s="2"/>
      <c r="L15" s="4"/>
      <c r="M15" s="4"/>
    </row>
    <row r="16" spans="1:13" x14ac:dyDescent="0.2">
      <c r="A16" s="10"/>
      <c r="B16" s="10"/>
      <c r="C16" s="11" t="str">
        <f t="shared" si="0"/>
        <v/>
      </c>
      <c r="D16" s="2"/>
      <c r="E16" s="2"/>
      <c r="F16" s="2"/>
      <c r="G16" s="2"/>
      <c r="H16" s="2"/>
      <c r="I16" s="2"/>
      <c r="J16" s="2"/>
      <c r="K16" s="2"/>
      <c r="L16" s="4"/>
      <c r="M16" s="4"/>
    </row>
    <row r="17" spans="1:13" x14ac:dyDescent="0.2">
      <c r="A17" s="10"/>
      <c r="B17" s="10"/>
      <c r="C17" s="11" t="str">
        <f t="shared" si="0"/>
        <v/>
      </c>
      <c r="D17" s="2"/>
      <c r="E17" s="2"/>
      <c r="F17" s="2"/>
      <c r="G17" s="2"/>
      <c r="H17" s="2"/>
      <c r="I17" s="2"/>
      <c r="J17" s="2"/>
      <c r="K17" s="2"/>
      <c r="L17" s="4"/>
      <c r="M17" s="4"/>
    </row>
    <row r="18" spans="1:13" x14ac:dyDescent="0.2">
      <c r="A18" s="10"/>
      <c r="B18" s="10"/>
      <c r="C18" s="11" t="str">
        <f t="shared" si="0"/>
        <v/>
      </c>
      <c r="D18" s="2"/>
      <c r="E18" s="2"/>
      <c r="F18" s="2"/>
      <c r="G18" s="2"/>
      <c r="H18" s="2"/>
      <c r="I18" s="2"/>
      <c r="J18" s="2"/>
      <c r="K18" s="2"/>
      <c r="L18" s="4"/>
      <c r="M18" s="4"/>
    </row>
    <row r="19" spans="1:13" x14ac:dyDescent="0.2">
      <c r="A19" s="10"/>
      <c r="B19" s="10"/>
      <c r="C19" s="11" t="str">
        <f t="shared" si="0"/>
        <v/>
      </c>
      <c r="D19" s="2"/>
      <c r="E19" s="2"/>
      <c r="F19" s="2"/>
      <c r="G19" s="2"/>
      <c r="H19" s="2"/>
      <c r="I19" s="2"/>
      <c r="J19" s="2"/>
      <c r="K19" s="2"/>
      <c r="L19" s="4"/>
      <c r="M19" s="4"/>
    </row>
    <row r="20" spans="1:13" x14ac:dyDescent="0.2">
      <c r="A20" s="10"/>
      <c r="B20" s="10"/>
      <c r="C20" s="11" t="str">
        <f t="shared" si="0"/>
        <v/>
      </c>
      <c r="D20" s="2"/>
      <c r="E20" s="2"/>
      <c r="F20" s="2"/>
      <c r="G20" s="2"/>
      <c r="H20" s="2"/>
      <c r="I20" s="2"/>
      <c r="J20" s="2"/>
      <c r="K20" s="2"/>
      <c r="L20" s="4"/>
      <c r="M20" s="4"/>
    </row>
    <row r="21" spans="1:13" x14ac:dyDescent="0.2">
      <c r="A21" s="10"/>
      <c r="B21" s="10"/>
      <c r="C21" s="11" t="str">
        <f t="shared" si="0"/>
        <v/>
      </c>
      <c r="D21" s="2"/>
      <c r="E21" s="2"/>
      <c r="F21" s="2"/>
      <c r="G21" s="2"/>
      <c r="H21" s="2"/>
      <c r="I21" s="2"/>
      <c r="J21" s="2"/>
      <c r="K21" s="2"/>
      <c r="L21" s="4"/>
      <c r="M21" s="4"/>
    </row>
    <row r="22" spans="1:13" x14ac:dyDescent="0.2">
      <c r="A22" s="10"/>
      <c r="B22" s="10"/>
      <c r="C22" s="11" t="str">
        <f t="shared" si="0"/>
        <v/>
      </c>
      <c r="D22" s="2"/>
      <c r="E22" s="2"/>
      <c r="F22" s="2"/>
      <c r="G22" s="2"/>
      <c r="H22" s="2"/>
      <c r="I22" s="2"/>
      <c r="J22" s="2"/>
      <c r="K22" s="2"/>
      <c r="L22" s="4"/>
      <c r="M22" s="4"/>
    </row>
    <row r="23" spans="1:13" x14ac:dyDescent="0.2">
      <c r="A23" s="10"/>
      <c r="B23" s="10"/>
      <c r="C23" s="11" t="str">
        <f t="shared" si="0"/>
        <v/>
      </c>
      <c r="D23" s="2"/>
      <c r="E23" s="2"/>
      <c r="F23" s="2"/>
      <c r="G23" s="2"/>
      <c r="H23" s="2"/>
      <c r="I23" s="2"/>
      <c r="J23" s="2"/>
      <c r="K23" s="2"/>
      <c r="L23" s="4"/>
      <c r="M23" s="4"/>
    </row>
    <row r="24" spans="1:13" x14ac:dyDescent="0.2">
      <c r="A24" s="10"/>
      <c r="B24" s="10"/>
      <c r="C24" s="11" t="str">
        <f t="shared" si="0"/>
        <v/>
      </c>
      <c r="D24" s="2"/>
      <c r="E24" s="2"/>
      <c r="F24" s="2"/>
      <c r="G24" s="2"/>
      <c r="H24" s="2"/>
      <c r="I24" s="2"/>
      <c r="J24" s="2"/>
      <c r="K24" s="2"/>
      <c r="L24" s="4"/>
      <c r="M24" s="4"/>
    </row>
    <row r="25" spans="1:13" x14ac:dyDescent="0.2">
      <c r="A25" s="10"/>
      <c r="B25" s="10"/>
      <c r="C25" s="11" t="str">
        <f t="shared" si="0"/>
        <v/>
      </c>
      <c r="D25" s="2"/>
      <c r="E25" s="2"/>
      <c r="F25" s="2"/>
      <c r="G25" s="2"/>
      <c r="H25" s="2"/>
      <c r="I25" s="2"/>
      <c r="J25" s="2"/>
      <c r="K25" s="2"/>
      <c r="L25" s="4"/>
      <c r="M25" s="4"/>
    </row>
    <row r="26" spans="1:13" x14ac:dyDescent="0.2">
      <c r="A26" s="10"/>
      <c r="B26" s="10"/>
      <c r="C26" s="11" t="str">
        <f t="shared" si="0"/>
        <v/>
      </c>
      <c r="D26" s="2"/>
      <c r="E26" s="2"/>
      <c r="F26" s="2"/>
      <c r="G26" s="2"/>
      <c r="H26" s="2"/>
      <c r="I26" s="2"/>
      <c r="J26" s="2"/>
      <c r="K26" s="2"/>
      <c r="L26" s="4"/>
      <c r="M26" s="4"/>
    </row>
    <row r="27" spans="1:13" x14ac:dyDescent="0.2">
      <c r="A27" s="10"/>
      <c r="B27" s="10"/>
      <c r="C27" s="11" t="str">
        <f t="shared" si="0"/>
        <v/>
      </c>
      <c r="D27" s="2"/>
      <c r="E27" s="2"/>
      <c r="F27" s="2"/>
      <c r="G27" s="2"/>
      <c r="H27" s="2"/>
      <c r="I27" s="2"/>
      <c r="J27" s="2"/>
      <c r="K27" s="2"/>
      <c r="L27" s="4"/>
      <c r="M27" s="4"/>
    </row>
    <row r="28" spans="1:13" x14ac:dyDescent="0.2">
      <c r="A28" s="10"/>
      <c r="B28" s="10"/>
      <c r="C28" s="11" t="str">
        <f t="shared" si="0"/>
        <v/>
      </c>
      <c r="D28" s="2"/>
      <c r="E28" s="2"/>
      <c r="F28" s="2"/>
      <c r="G28" s="2"/>
      <c r="H28" s="2"/>
      <c r="I28" s="2"/>
      <c r="J28" s="2"/>
      <c r="K28" s="2"/>
      <c r="L28" s="4"/>
      <c r="M28" s="4"/>
    </row>
    <row r="29" spans="1:13" x14ac:dyDescent="0.2">
      <c r="A29" s="10"/>
      <c r="B29" s="10"/>
      <c r="C29" s="11" t="str">
        <f t="shared" si="0"/>
        <v/>
      </c>
      <c r="D29" s="2"/>
      <c r="E29" s="2"/>
      <c r="F29" s="2"/>
      <c r="G29" s="2"/>
      <c r="H29" s="2"/>
      <c r="I29" s="2"/>
      <c r="J29" s="2"/>
      <c r="K29" s="2"/>
      <c r="L29" s="4"/>
      <c r="M29" s="4"/>
    </row>
    <row r="30" spans="1:13" x14ac:dyDescent="0.2">
      <c r="A30" s="10"/>
      <c r="B30" s="10"/>
      <c r="C30" s="11" t="str">
        <f t="shared" si="0"/>
        <v/>
      </c>
      <c r="D30" s="2"/>
      <c r="E30" s="2"/>
      <c r="F30" s="2"/>
      <c r="G30" s="2"/>
      <c r="H30" s="2"/>
      <c r="I30" s="2"/>
      <c r="J30" s="2"/>
      <c r="K30" s="2"/>
      <c r="L30" s="4"/>
      <c r="M30" s="4"/>
    </row>
    <row r="31" spans="1:13" x14ac:dyDescent="0.2">
      <c r="A31" s="10"/>
      <c r="B31" s="10"/>
      <c r="C31" s="11" t="str">
        <f t="shared" si="0"/>
        <v/>
      </c>
      <c r="D31" s="2"/>
      <c r="E31" s="2"/>
      <c r="F31" s="2"/>
      <c r="G31" s="2"/>
      <c r="H31" s="2"/>
      <c r="I31" s="2"/>
      <c r="J31" s="2"/>
      <c r="K31" s="2"/>
      <c r="L31" s="4"/>
      <c r="M31" s="4"/>
    </row>
    <row r="32" spans="1:13" x14ac:dyDescent="0.2">
      <c r="A32" s="10"/>
      <c r="B32" s="10"/>
      <c r="C32" s="11" t="str">
        <f t="shared" si="0"/>
        <v/>
      </c>
      <c r="D32" s="2"/>
      <c r="E32" s="2"/>
      <c r="F32" s="2"/>
      <c r="G32" s="2"/>
      <c r="H32" s="2"/>
      <c r="I32" s="2"/>
      <c r="J32" s="2"/>
      <c r="K32" s="2"/>
      <c r="L32" s="4"/>
      <c r="M32" s="4"/>
    </row>
    <row r="33" spans="1:13" x14ac:dyDescent="0.2">
      <c r="A33" s="10"/>
      <c r="B33" s="10"/>
      <c r="C33" s="11" t="str">
        <f t="shared" si="0"/>
        <v/>
      </c>
      <c r="D33" s="2"/>
      <c r="E33" s="2"/>
      <c r="F33" s="2"/>
      <c r="G33" s="2"/>
      <c r="H33" s="2"/>
      <c r="I33" s="2"/>
      <c r="J33" s="2"/>
      <c r="K33" s="2"/>
      <c r="L33" s="4"/>
      <c r="M33" s="4"/>
    </row>
    <row r="34" spans="1:13" x14ac:dyDescent="0.2">
      <c r="A34" s="10"/>
      <c r="B34" s="10"/>
      <c r="C34" s="11" t="str">
        <f t="shared" si="0"/>
        <v/>
      </c>
      <c r="D34" s="2"/>
      <c r="E34" s="2"/>
      <c r="F34" s="2"/>
      <c r="G34" s="2"/>
      <c r="H34" s="2"/>
      <c r="I34" s="2"/>
      <c r="J34" s="2"/>
      <c r="K34" s="2"/>
      <c r="L34" s="4"/>
      <c r="M34" s="4"/>
    </row>
    <row r="35" spans="1:13" x14ac:dyDescent="0.2">
      <c r="A35" s="10"/>
      <c r="B35" s="10"/>
      <c r="C35" s="11" t="str">
        <f t="shared" si="0"/>
        <v/>
      </c>
      <c r="D35" s="2"/>
      <c r="E35" s="2"/>
      <c r="F35" s="2"/>
      <c r="G35" s="2"/>
      <c r="H35" s="2"/>
      <c r="I35" s="2"/>
      <c r="J35" s="2"/>
      <c r="K35" s="2"/>
      <c r="L35" s="4"/>
      <c r="M35" s="4"/>
    </row>
    <row r="36" spans="1:13" x14ac:dyDescent="0.2">
      <c r="A36" s="10"/>
      <c r="B36" s="10"/>
      <c r="C36" s="11" t="str">
        <f t="shared" si="0"/>
        <v/>
      </c>
      <c r="D36" s="2"/>
      <c r="E36" s="2"/>
      <c r="F36" s="2"/>
      <c r="G36" s="2"/>
      <c r="H36" s="2"/>
      <c r="I36" s="2"/>
      <c r="J36" s="2"/>
      <c r="K36" s="2"/>
      <c r="L36" s="4"/>
      <c r="M36" s="4"/>
    </row>
    <row r="37" spans="1:13" x14ac:dyDescent="0.2">
      <c r="A37" s="10"/>
      <c r="B37" s="10"/>
      <c r="C37" s="11" t="str">
        <f t="shared" si="0"/>
        <v/>
      </c>
      <c r="D37" s="2"/>
      <c r="E37" s="2"/>
      <c r="F37" s="2"/>
      <c r="G37" s="2"/>
      <c r="H37" s="2"/>
      <c r="I37" s="2"/>
      <c r="J37" s="2"/>
      <c r="K37" s="2"/>
      <c r="L37" s="4"/>
      <c r="M37" s="4"/>
    </row>
    <row r="38" spans="1:13" x14ac:dyDescent="0.2">
      <c r="A38" s="10"/>
      <c r="B38" s="10"/>
      <c r="C38" s="11" t="str">
        <f t="shared" si="0"/>
        <v/>
      </c>
      <c r="D38" s="2"/>
      <c r="E38" s="2"/>
      <c r="F38" s="2"/>
      <c r="G38" s="2"/>
      <c r="H38" s="2"/>
      <c r="I38" s="2"/>
      <c r="J38" s="2"/>
      <c r="K38" s="2"/>
      <c r="L38" s="4"/>
      <c r="M38" s="4"/>
    </row>
    <row r="39" spans="1:13" x14ac:dyDescent="0.2">
      <c r="A39" s="10"/>
      <c r="B39" s="10"/>
      <c r="C39" s="11" t="str">
        <f t="shared" si="0"/>
        <v/>
      </c>
      <c r="D39" s="2"/>
      <c r="E39" s="2"/>
      <c r="F39" s="2"/>
      <c r="G39" s="2"/>
      <c r="H39" s="2"/>
      <c r="I39" s="2"/>
      <c r="J39" s="2"/>
      <c r="K39" s="2"/>
      <c r="L39" s="4"/>
      <c r="M39" s="4"/>
    </row>
    <row r="40" spans="1:13" x14ac:dyDescent="0.2">
      <c r="A40" s="10"/>
      <c r="B40" s="10"/>
      <c r="C40" s="11" t="str">
        <f t="shared" si="0"/>
        <v/>
      </c>
      <c r="D40" s="2"/>
      <c r="E40" s="2" t="s">
        <v>16</v>
      </c>
      <c r="F40" s="2"/>
      <c r="G40" s="2"/>
      <c r="H40" s="2"/>
      <c r="I40" s="2"/>
      <c r="J40" s="2"/>
      <c r="K40" s="2"/>
      <c r="L40" s="4"/>
      <c r="M40" s="4"/>
    </row>
    <row r="41" spans="1:13" x14ac:dyDescent="0.2">
      <c r="A41" s="10"/>
      <c r="B41" s="10"/>
      <c r="C41" s="11" t="str">
        <f t="shared" si="0"/>
        <v/>
      </c>
      <c r="D41" s="2"/>
      <c r="E41" s="2"/>
      <c r="F41" s="2"/>
      <c r="G41" s="2"/>
      <c r="H41" s="2"/>
      <c r="I41" s="2"/>
      <c r="J41" s="2"/>
      <c r="K41" s="2"/>
      <c r="L41" s="4"/>
      <c r="M41" s="4"/>
    </row>
    <row r="42" spans="1:13" x14ac:dyDescent="0.2">
      <c r="A42" s="10"/>
      <c r="B42" s="10"/>
      <c r="C42" s="11" t="str">
        <f t="shared" si="0"/>
        <v/>
      </c>
      <c r="D42" s="2"/>
      <c r="E42" s="2"/>
      <c r="F42" s="2"/>
      <c r="G42" s="2"/>
      <c r="H42" s="2"/>
      <c r="I42" s="2"/>
      <c r="J42" s="2"/>
      <c r="K42" s="2"/>
      <c r="L42" s="4"/>
      <c r="M42" s="4"/>
    </row>
    <row r="43" spans="1:13" x14ac:dyDescent="0.2">
      <c r="A43" s="10"/>
      <c r="B43" s="10"/>
      <c r="C43" s="11" t="str">
        <f t="shared" si="0"/>
        <v/>
      </c>
      <c r="D43" s="2"/>
      <c r="E43" s="2"/>
      <c r="F43" s="2"/>
      <c r="G43" s="2"/>
      <c r="H43" s="2"/>
      <c r="I43" s="2"/>
      <c r="J43" s="2"/>
      <c r="K43" s="2"/>
      <c r="L43" s="4"/>
      <c r="M43" s="4"/>
    </row>
    <row r="44" spans="1:13" x14ac:dyDescent="0.2">
      <c r="A44" s="10"/>
      <c r="B44" s="10"/>
      <c r="C44" s="11" t="str">
        <f t="shared" si="0"/>
        <v/>
      </c>
      <c r="D44" s="2"/>
      <c r="E44" s="2"/>
      <c r="F44" s="2"/>
      <c r="G44" s="2"/>
      <c r="H44" s="2"/>
      <c r="I44" s="2"/>
      <c r="J44" s="2"/>
      <c r="K44" s="2"/>
      <c r="L44" s="4"/>
      <c r="M44" s="4"/>
    </row>
    <row r="45" spans="1:13" x14ac:dyDescent="0.2">
      <c r="A45" s="10"/>
      <c r="B45" s="10"/>
      <c r="C45" s="11" t="str">
        <f t="shared" si="0"/>
        <v/>
      </c>
      <c r="D45" s="2"/>
      <c r="E45" s="2"/>
      <c r="F45" s="2"/>
      <c r="G45" s="2"/>
      <c r="H45" s="2"/>
      <c r="I45" s="2"/>
      <c r="J45" s="2"/>
      <c r="K45" s="2"/>
      <c r="L45" s="4"/>
      <c r="M45" s="4"/>
    </row>
    <row r="46" spans="1:13" x14ac:dyDescent="0.2">
      <c r="A46" s="10"/>
      <c r="B46" s="10"/>
      <c r="C46" s="11" t="str">
        <f t="shared" si="0"/>
        <v/>
      </c>
      <c r="D46" s="2"/>
      <c r="E46" s="2"/>
      <c r="F46" s="2"/>
      <c r="G46" s="2"/>
      <c r="H46" s="2"/>
      <c r="I46" s="2"/>
      <c r="J46" s="2"/>
      <c r="K46" s="2"/>
      <c r="L46" s="4"/>
      <c r="M46" s="4"/>
    </row>
    <row r="47" spans="1:13" x14ac:dyDescent="0.2">
      <c r="A47" s="10"/>
      <c r="B47" s="10"/>
      <c r="C47" s="11" t="str">
        <f t="shared" si="0"/>
        <v/>
      </c>
      <c r="D47" s="2"/>
      <c r="E47" s="2"/>
      <c r="F47" s="2"/>
      <c r="G47" s="2"/>
      <c r="H47" s="2"/>
      <c r="I47" s="2"/>
      <c r="J47" s="2"/>
      <c r="K47" s="2"/>
      <c r="L47" s="4"/>
      <c r="M47" s="4"/>
    </row>
    <row r="48" spans="1:13" x14ac:dyDescent="0.2">
      <c r="A48" s="10"/>
      <c r="B48" s="10"/>
      <c r="C48" s="11" t="str">
        <f t="shared" si="0"/>
        <v/>
      </c>
      <c r="D48" s="2"/>
      <c r="E48" s="2"/>
      <c r="F48" s="2"/>
      <c r="G48" s="2"/>
      <c r="H48" s="2"/>
      <c r="I48" s="2"/>
      <c r="J48" s="2"/>
      <c r="K48" s="2"/>
      <c r="L48" s="4"/>
      <c r="M48" s="4"/>
    </row>
    <row r="49" spans="1:13" x14ac:dyDescent="0.2">
      <c r="A49" s="10"/>
      <c r="B49" s="10"/>
      <c r="C49" s="11" t="str">
        <f t="shared" si="0"/>
        <v/>
      </c>
      <c r="D49" s="2"/>
      <c r="E49" s="2"/>
      <c r="F49" s="2"/>
      <c r="G49" s="2"/>
      <c r="H49" s="2"/>
      <c r="I49" s="2"/>
      <c r="J49" s="2"/>
      <c r="K49" s="2"/>
      <c r="L49" s="4"/>
      <c r="M49" s="4"/>
    </row>
    <row r="50" spans="1:13" x14ac:dyDescent="0.2">
      <c r="A50" s="10"/>
      <c r="B50" s="10"/>
      <c r="C50" s="11" t="str">
        <f t="shared" si="0"/>
        <v/>
      </c>
      <c r="D50" s="2"/>
      <c r="E50" s="2"/>
      <c r="F50" s="2"/>
      <c r="G50" s="2"/>
      <c r="H50" s="2"/>
      <c r="I50" s="2"/>
      <c r="J50" s="2"/>
      <c r="K50" s="2"/>
      <c r="L50" s="4"/>
      <c r="M50" s="4"/>
    </row>
    <row r="51" spans="1:13" x14ac:dyDescent="0.2">
      <c r="A51" s="10"/>
      <c r="B51" s="10"/>
      <c r="C51" s="11" t="str">
        <f t="shared" si="0"/>
        <v/>
      </c>
      <c r="D51" s="2"/>
      <c r="E51" s="2"/>
      <c r="F51" s="2"/>
      <c r="G51" s="2"/>
      <c r="H51" s="2"/>
      <c r="I51" s="2"/>
      <c r="J51" s="2"/>
      <c r="K51" s="2"/>
      <c r="L51" s="4"/>
      <c r="M51" s="4"/>
    </row>
    <row r="52" spans="1:13" x14ac:dyDescent="0.2">
      <c r="A52" s="10"/>
      <c r="B52" s="10"/>
      <c r="C52" s="11" t="str">
        <f t="shared" si="0"/>
        <v/>
      </c>
      <c r="D52" s="2"/>
      <c r="E52" s="2"/>
      <c r="F52" s="2"/>
      <c r="G52" s="2"/>
      <c r="H52" s="2"/>
      <c r="I52" s="2"/>
      <c r="J52" s="2"/>
      <c r="K52" s="2"/>
      <c r="L52" s="4"/>
      <c r="M52" s="4"/>
    </row>
    <row r="53" spans="1:13" x14ac:dyDescent="0.2">
      <c r="A53" s="10"/>
      <c r="B53" s="10"/>
      <c r="C53" s="11" t="str">
        <f t="shared" si="0"/>
        <v/>
      </c>
      <c r="D53" s="2"/>
      <c r="E53" s="2"/>
      <c r="F53" s="2"/>
      <c r="G53" s="2"/>
      <c r="H53" s="2"/>
      <c r="I53" s="2"/>
      <c r="J53" s="2"/>
      <c r="K53" s="2"/>
      <c r="L53" s="4"/>
      <c r="M53" s="4"/>
    </row>
    <row r="54" spans="1:13" x14ac:dyDescent="0.2">
      <c r="A54" s="10"/>
      <c r="B54" s="10"/>
      <c r="C54" s="11" t="str">
        <f t="shared" si="0"/>
        <v/>
      </c>
      <c r="D54" s="2"/>
      <c r="E54" s="2"/>
      <c r="F54" s="2"/>
      <c r="G54" s="2"/>
      <c r="H54" s="2"/>
      <c r="I54" s="2"/>
      <c r="J54" s="2"/>
      <c r="K54" s="2"/>
      <c r="L54" s="4"/>
      <c r="M54" s="4"/>
    </row>
    <row r="55" spans="1:13" x14ac:dyDescent="0.2">
      <c r="A55" s="10"/>
      <c r="B55" s="10"/>
      <c r="C55" s="11" t="str">
        <f t="shared" si="0"/>
        <v/>
      </c>
      <c r="D55" s="2"/>
      <c r="E55" s="2"/>
      <c r="F55" s="2"/>
      <c r="G55" s="2"/>
      <c r="H55" s="2"/>
      <c r="I55" s="2"/>
      <c r="J55" s="2"/>
      <c r="K55" s="2"/>
      <c r="L55" s="4"/>
      <c r="M55" s="4"/>
    </row>
    <row r="56" spans="1:13" x14ac:dyDescent="0.2">
      <c r="A56" s="10"/>
      <c r="B56" s="10"/>
      <c r="C56" s="11" t="str">
        <f t="shared" si="0"/>
        <v/>
      </c>
      <c r="D56" s="2"/>
      <c r="E56" s="2"/>
      <c r="F56" s="2"/>
      <c r="G56" s="2"/>
      <c r="H56" s="2"/>
      <c r="I56" s="2"/>
      <c r="J56" s="2"/>
      <c r="K56" s="2"/>
      <c r="L56" s="4"/>
      <c r="M56" s="4"/>
    </row>
    <row r="57" spans="1:13" x14ac:dyDescent="0.2">
      <c r="A57" s="10"/>
      <c r="B57" s="10"/>
      <c r="C57" s="11" t="str">
        <f t="shared" si="0"/>
        <v/>
      </c>
      <c r="D57" s="2"/>
      <c r="E57" s="2"/>
      <c r="F57" s="2"/>
      <c r="G57" s="2"/>
      <c r="H57" s="2"/>
      <c r="I57" s="2"/>
      <c r="J57" s="2"/>
      <c r="K57" s="2"/>
      <c r="L57" s="4"/>
      <c r="M57" s="4"/>
    </row>
    <row r="58" spans="1:13" x14ac:dyDescent="0.2">
      <c r="A58" s="10"/>
      <c r="B58" s="10"/>
      <c r="C58" s="11" t="str">
        <f t="shared" si="0"/>
        <v/>
      </c>
      <c r="D58" s="2"/>
      <c r="E58" s="2"/>
      <c r="F58" s="2"/>
      <c r="G58" s="2"/>
      <c r="H58" s="2"/>
      <c r="I58" s="2"/>
      <c r="J58" s="2"/>
      <c r="K58" s="2"/>
      <c r="L58" s="4"/>
      <c r="M58" s="4"/>
    </row>
    <row r="59" spans="1:13" x14ac:dyDescent="0.2">
      <c r="A59" s="10"/>
      <c r="B59" s="10"/>
      <c r="C59" s="11" t="str">
        <f t="shared" si="0"/>
        <v/>
      </c>
      <c r="D59" s="2"/>
      <c r="E59" s="2"/>
      <c r="F59" s="2"/>
      <c r="G59" s="2"/>
      <c r="H59" s="2"/>
      <c r="I59" s="2"/>
      <c r="J59" s="2"/>
      <c r="K59" s="2"/>
      <c r="L59" s="4"/>
      <c r="M59" s="4"/>
    </row>
    <row r="60" spans="1:13" x14ac:dyDescent="0.2">
      <c r="A60" s="10"/>
      <c r="B60" s="10"/>
      <c r="C60" s="11" t="str">
        <f t="shared" si="0"/>
        <v/>
      </c>
      <c r="D60" s="2"/>
      <c r="E60" s="2"/>
      <c r="F60" s="2"/>
      <c r="G60" s="2"/>
      <c r="H60" s="2"/>
      <c r="I60" s="2"/>
      <c r="J60" s="2"/>
      <c r="K60" s="2"/>
      <c r="L60" s="4"/>
      <c r="M60" s="4"/>
    </row>
    <row r="61" spans="1:13" x14ac:dyDescent="0.2">
      <c r="A61" s="10"/>
      <c r="B61" s="10"/>
      <c r="C61" s="11" t="str">
        <f t="shared" si="0"/>
        <v/>
      </c>
      <c r="D61" s="2"/>
      <c r="E61" s="2"/>
      <c r="F61" s="2"/>
      <c r="G61" s="2"/>
      <c r="H61" s="2"/>
      <c r="I61" s="2"/>
      <c r="J61" s="2"/>
      <c r="K61" s="2"/>
      <c r="L61" s="4"/>
      <c r="M61" s="4"/>
    </row>
    <row r="62" spans="1:13" x14ac:dyDescent="0.2">
      <c r="A62" s="10"/>
      <c r="B62" s="10"/>
      <c r="C62" s="11" t="str">
        <f t="shared" si="0"/>
        <v/>
      </c>
      <c r="D62" s="2"/>
      <c r="E62" s="2"/>
      <c r="F62" s="2"/>
      <c r="G62" s="2"/>
      <c r="H62" s="2"/>
      <c r="I62" s="2"/>
      <c r="J62" s="2"/>
      <c r="K62" s="2"/>
      <c r="L62" s="4"/>
      <c r="M62" s="4"/>
    </row>
    <row r="63" spans="1:13" x14ac:dyDescent="0.2">
      <c r="A63" s="10"/>
      <c r="B63" s="10"/>
      <c r="C63" s="11" t="str">
        <f t="shared" si="0"/>
        <v/>
      </c>
      <c r="D63" s="2"/>
      <c r="E63" s="2"/>
      <c r="F63" s="2"/>
      <c r="G63" s="2"/>
      <c r="H63" s="2"/>
      <c r="I63" s="2"/>
      <c r="J63" s="2"/>
      <c r="K63" s="2"/>
      <c r="L63" s="4"/>
      <c r="M63" s="4"/>
    </row>
    <row r="64" spans="1:13" x14ac:dyDescent="0.2">
      <c r="A64" s="10"/>
      <c r="B64" s="10"/>
      <c r="C64" s="11" t="str">
        <f t="shared" si="0"/>
        <v/>
      </c>
      <c r="D64" s="2"/>
      <c r="E64" s="2"/>
      <c r="F64" s="2"/>
      <c r="G64" s="2"/>
      <c r="H64" s="2"/>
      <c r="I64" s="2"/>
      <c r="J64" s="2"/>
      <c r="K64" s="2"/>
      <c r="L64" s="4"/>
      <c r="M64" s="4"/>
    </row>
    <row r="65" spans="1:13" x14ac:dyDescent="0.2">
      <c r="A65" s="10"/>
      <c r="B65" s="10"/>
      <c r="C65" s="11" t="str">
        <f t="shared" si="0"/>
        <v/>
      </c>
      <c r="D65" s="2"/>
      <c r="E65" s="2"/>
      <c r="F65" s="2"/>
      <c r="G65" s="2"/>
      <c r="H65" s="2"/>
      <c r="I65" s="2"/>
      <c r="J65" s="2"/>
      <c r="K65" s="2"/>
      <c r="L65" s="4"/>
      <c r="M65" s="4"/>
    </row>
    <row r="66" spans="1:13" x14ac:dyDescent="0.2">
      <c r="A66" s="10"/>
      <c r="B66" s="10"/>
      <c r="C66" s="11" t="str">
        <f t="shared" si="0"/>
        <v/>
      </c>
      <c r="D66" s="2"/>
      <c r="E66" s="2"/>
      <c r="F66" s="2"/>
      <c r="G66" s="2"/>
      <c r="H66" s="2"/>
      <c r="I66" s="2"/>
      <c r="J66" s="2"/>
      <c r="K66" s="2"/>
      <c r="L66" s="4"/>
      <c r="M66" s="4"/>
    </row>
    <row r="67" spans="1:13" x14ac:dyDescent="0.2">
      <c r="A67" s="10"/>
      <c r="B67" s="10"/>
      <c r="C67" s="11" t="str">
        <f t="shared" si="0"/>
        <v/>
      </c>
      <c r="D67" s="2"/>
      <c r="E67" s="2"/>
      <c r="F67" s="2"/>
      <c r="G67" s="2"/>
      <c r="H67" s="2"/>
      <c r="I67" s="2"/>
      <c r="J67" s="2"/>
      <c r="K67" s="2"/>
      <c r="L67" s="4"/>
      <c r="M67" s="4"/>
    </row>
    <row r="68" spans="1:13" x14ac:dyDescent="0.2">
      <c r="A68" s="10"/>
      <c r="B68" s="10"/>
      <c r="C68" s="11" t="str">
        <f t="shared" si="0"/>
        <v/>
      </c>
      <c r="D68" s="2"/>
      <c r="E68" s="2"/>
      <c r="F68" s="2"/>
      <c r="G68" s="2"/>
      <c r="H68" s="2"/>
      <c r="I68" s="2"/>
      <c r="J68" s="2"/>
      <c r="K68" s="2"/>
      <c r="L68" s="4"/>
      <c r="M68" s="4"/>
    </row>
    <row r="69" spans="1:13" x14ac:dyDescent="0.2">
      <c r="A69" s="10"/>
      <c r="B69" s="10"/>
      <c r="C69" s="11" t="str">
        <f t="shared" si="0"/>
        <v/>
      </c>
      <c r="D69" s="2"/>
      <c r="E69" s="2"/>
      <c r="F69" s="2"/>
      <c r="G69" s="2"/>
      <c r="H69" s="2"/>
      <c r="I69" s="2"/>
      <c r="J69" s="2"/>
      <c r="K69" s="2"/>
      <c r="L69" s="4"/>
      <c r="M69" s="4"/>
    </row>
    <row r="70" spans="1:13" x14ac:dyDescent="0.2">
      <c r="A70" s="10"/>
      <c r="B70" s="10"/>
      <c r="C70" s="11" t="str">
        <f t="shared" ref="C70:C133" si="1">IF(A70="","",A70-$A$6)</f>
        <v/>
      </c>
      <c r="D70" s="2"/>
      <c r="E70" s="2"/>
      <c r="F70" s="2"/>
      <c r="G70" s="2"/>
      <c r="H70" s="2"/>
      <c r="I70" s="2"/>
      <c r="J70" s="2"/>
      <c r="K70" s="2"/>
      <c r="L70" s="4"/>
      <c r="M70" s="4"/>
    </row>
    <row r="71" spans="1:13" x14ac:dyDescent="0.2">
      <c r="A71" s="10"/>
      <c r="B71" s="10"/>
      <c r="C71" s="11" t="str">
        <f t="shared" si="1"/>
        <v/>
      </c>
      <c r="D71" s="2"/>
      <c r="E71" s="2"/>
      <c r="F71" s="2"/>
      <c r="G71" s="2"/>
      <c r="H71" s="2"/>
      <c r="I71" s="2"/>
      <c r="J71" s="2"/>
      <c r="K71" s="2"/>
      <c r="L71" s="4"/>
      <c r="M71" s="4"/>
    </row>
    <row r="72" spans="1:13" x14ac:dyDescent="0.2">
      <c r="A72" s="10"/>
      <c r="B72" s="10"/>
      <c r="C72" s="11" t="str">
        <f t="shared" si="1"/>
        <v/>
      </c>
      <c r="D72" s="2"/>
      <c r="E72" s="2"/>
      <c r="F72" s="2"/>
      <c r="G72" s="2"/>
      <c r="H72" s="2"/>
      <c r="I72" s="2"/>
      <c r="J72" s="2"/>
      <c r="K72" s="2"/>
      <c r="L72" s="4"/>
      <c r="M72" s="4"/>
    </row>
    <row r="73" spans="1:13" x14ac:dyDescent="0.2">
      <c r="A73" s="10"/>
      <c r="B73" s="10"/>
      <c r="C73" s="11" t="str">
        <f t="shared" si="1"/>
        <v/>
      </c>
      <c r="D73" s="2"/>
      <c r="E73" s="2"/>
      <c r="F73" s="2"/>
      <c r="G73" s="2"/>
      <c r="H73" s="2"/>
      <c r="I73" s="2"/>
      <c r="J73" s="2"/>
      <c r="K73" s="2"/>
      <c r="L73" s="4"/>
      <c r="M73" s="4"/>
    </row>
    <row r="74" spans="1:13" x14ac:dyDescent="0.2">
      <c r="A74" s="10"/>
      <c r="B74" s="10"/>
      <c r="C74" s="11" t="str">
        <f t="shared" si="1"/>
        <v/>
      </c>
      <c r="D74" s="2"/>
      <c r="E74" s="2"/>
      <c r="F74" s="2"/>
      <c r="G74" s="2"/>
      <c r="H74" s="2"/>
      <c r="I74" s="2"/>
      <c r="J74" s="2"/>
      <c r="K74" s="2"/>
      <c r="L74" s="4"/>
      <c r="M74" s="4"/>
    </row>
    <row r="75" spans="1:13" x14ac:dyDescent="0.2">
      <c r="A75" s="10"/>
      <c r="B75" s="10"/>
      <c r="C75" s="11" t="str">
        <f t="shared" si="1"/>
        <v/>
      </c>
      <c r="D75" s="2"/>
      <c r="E75" s="2"/>
      <c r="F75" s="2"/>
      <c r="G75" s="2"/>
      <c r="H75" s="2"/>
      <c r="I75" s="2"/>
      <c r="J75" s="2"/>
      <c r="K75" s="2"/>
      <c r="L75" s="4"/>
      <c r="M75" s="4"/>
    </row>
    <row r="76" spans="1:13" x14ac:dyDescent="0.2">
      <c r="A76" s="10"/>
      <c r="B76" s="10"/>
      <c r="C76" s="11" t="str">
        <f t="shared" si="1"/>
        <v/>
      </c>
      <c r="D76" s="2"/>
      <c r="E76" s="2"/>
      <c r="F76" s="2"/>
      <c r="G76" s="2"/>
      <c r="H76" s="2"/>
      <c r="I76" s="2"/>
      <c r="J76" s="2"/>
      <c r="K76" s="2"/>
      <c r="L76" s="4"/>
      <c r="M76" s="4"/>
    </row>
    <row r="77" spans="1:13" x14ac:dyDescent="0.2">
      <c r="A77" s="6"/>
      <c r="B77" s="10"/>
      <c r="C77" s="11" t="str">
        <f t="shared" si="1"/>
        <v/>
      </c>
      <c r="D77" s="2"/>
      <c r="E77" s="2"/>
      <c r="F77" s="2"/>
      <c r="G77" s="2"/>
      <c r="H77" s="2"/>
      <c r="I77" s="2"/>
      <c r="J77" s="2"/>
      <c r="K77" s="2"/>
      <c r="L77" s="4"/>
      <c r="M77" s="4"/>
    </row>
    <row r="78" spans="1:13" x14ac:dyDescent="0.2">
      <c r="A78" s="6"/>
      <c r="B78" s="10"/>
      <c r="C78" s="11" t="str">
        <f t="shared" si="1"/>
        <v/>
      </c>
      <c r="D78" s="2"/>
      <c r="E78" s="2"/>
      <c r="F78" s="2"/>
      <c r="G78" s="2"/>
      <c r="H78" s="2"/>
      <c r="I78" s="2"/>
      <c r="J78" s="2"/>
      <c r="K78" s="2"/>
      <c r="L78" s="4"/>
      <c r="M78" s="4"/>
    </row>
    <row r="79" spans="1:13" x14ac:dyDescent="0.2">
      <c r="A79" s="6"/>
      <c r="B79" s="10"/>
      <c r="C79" s="11" t="str">
        <f t="shared" si="1"/>
        <v/>
      </c>
      <c r="D79" s="2"/>
      <c r="E79" s="2"/>
      <c r="F79" s="2"/>
      <c r="G79" s="2"/>
      <c r="H79" s="2"/>
      <c r="I79" s="2"/>
      <c r="J79" s="2"/>
      <c r="K79" s="2"/>
      <c r="L79" s="4"/>
      <c r="M79" s="4"/>
    </row>
    <row r="80" spans="1:13" x14ac:dyDescent="0.2">
      <c r="A80" s="6"/>
      <c r="B80" s="10"/>
      <c r="C80" s="11" t="str">
        <f t="shared" si="1"/>
        <v/>
      </c>
      <c r="D80" s="2"/>
      <c r="E80" s="2"/>
      <c r="F80" s="2"/>
      <c r="G80" s="2"/>
      <c r="H80" s="2"/>
      <c r="I80" s="2"/>
      <c r="J80" s="2"/>
      <c r="K80" s="2"/>
      <c r="L80" s="4"/>
      <c r="M80" s="4"/>
    </row>
    <row r="81" spans="1:13" x14ac:dyDescent="0.2">
      <c r="A81" s="6"/>
      <c r="B81" s="10"/>
      <c r="C81" s="11" t="str">
        <f t="shared" si="1"/>
        <v/>
      </c>
      <c r="D81" s="2"/>
      <c r="E81" s="2"/>
      <c r="F81" s="2"/>
      <c r="G81" s="2"/>
      <c r="H81" s="2"/>
      <c r="I81" s="2"/>
      <c r="J81" s="2"/>
      <c r="K81" s="2"/>
      <c r="L81" s="4"/>
      <c r="M81" s="4"/>
    </row>
    <row r="82" spans="1:13" x14ac:dyDescent="0.2">
      <c r="A82" s="6"/>
      <c r="B82" s="10"/>
      <c r="C82" s="11" t="str">
        <f t="shared" si="1"/>
        <v/>
      </c>
      <c r="D82" s="2"/>
      <c r="E82" s="2"/>
      <c r="F82" s="2"/>
      <c r="G82" s="2"/>
      <c r="H82" s="2"/>
      <c r="I82" s="2"/>
      <c r="J82" s="2"/>
      <c r="K82" s="2"/>
      <c r="L82" s="4"/>
      <c r="M82" s="4"/>
    </row>
    <row r="83" spans="1:13" x14ac:dyDescent="0.2">
      <c r="A83" s="6"/>
      <c r="B83" s="10"/>
      <c r="C83" s="11" t="str">
        <f t="shared" si="1"/>
        <v/>
      </c>
      <c r="D83" s="2"/>
      <c r="E83" s="2"/>
      <c r="F83" s="2"/>
      <c r="G83" s="2"/>
      <c r="H83" s="2"/>
      <c r="I83" s="2"/>
      <c r="J83" s="2"/>
      <c r="K83" s="2"/>
      <c r="L83" s="4"/>
      <c r="M83" s="4"/>
    </row>
    <row r="84" spans="1:13" x14ac:dyDescent="0.2">
      <c r="A84" s="6"/>
      <c r="B84" s="10"/>
      <c r="C84" s="11" t="str">
        <f t="shared" si="1"/>
        <v/>
      </c>
      <c r="D84" s="2"/>
      <c r="E84" s="2"/>
      <c r="F84" s="2"/>
      <c r="G84" s="2"/>
      <c r="H84" s="2"/>
      <c r="I84" s="2"/>
      <c r="J84" s="2"/>
      <c r="K84" s="2"/>
      <c r="L84" s="4"/>
      <c r="M84" s="4"/>
    </row>
    <row r="85" spans="1:13" x14ac:dyDescent="0.2">
      <c r="A85" s="6"/>
      <c r="B85" s="10"/>
      <c r="C85" s="11" t="str">
        <f t="shared" si="1"/>
        <v/>
      </c>
      <c r="D85" s="2"/>
      <c r="E85" s="2"/>
      <c r="F85" s="2"/>
      <c r="G85" s="2"/>
      <c r="H85" s="2"/>
      <c r="I85" s="2"/>
      <c r="J85" s="2"/>
      <c r="K85" s="2"/>
      <c r="L85" s="4"/>
      <c r="M85" s="4"/>
    </row>
    <row r="86" spans="1:13" x14ac:dyDescent="0.2">
      <c r="A86" s="6"/>
      <c r="B86" s="10"/>
      <c r="C86" s="11" t="str">
        <f t="shared" si="1"/>
        <v/>
      </c>
      <c r="D86" s="2"/>
      <c r="E86" s="2"/>
      <c r="F86" s="2"/>
      <c r="G86" s="2"/>
      <c r="H86" s="2"/>
      <c r="I86" s="2"/>
      <c r="J86" s="2"/>
      <c r="K86" s="2"/>
      <c r="L86" s="4"/>
      <c r="M86" s="4"/>
    </row>
    <row r="87" spans="1:13" x14ac:dyDescent="0.2">
      <c r="A87" s="6"/>
      <c r="B87" s="10"/>
      <c r="C87" s="11" t="str">
        <f t="shared" si="1"/>
        <v/>
      </c>
      <c r="D87" s="2"/>
      <c r="E87" s="2"/>
      <c r="F87" s="2"/>
      <c r="G87" s="2"/>
      <c r="H87" s="2"/>
      <c r="I87" s="2"/>
      <c r="J87" s="2"/>
      <c r="K87" s="2"/>
      <c r="L87" s="4"/>
      <c r="M87" s="4"/>
    </row>
    <row r="88" spans="1:13" x14ac:dyDescent="0.2">
      <c r="A88" s="6"/>
      <c r="B88" s="10"/>
      <c r="C88" s="11" t="str">
        <f t="shared" si="1"/>
        <v/>
      </c>
      <c r="D88" s="2"/>
      <c r="E88" s="2"/>
      <c r="F88" s="2"/>
      <c r="G88" s="2"/>
      <c r="H88" s="2"/>
      <c r="I88" s="2"/>
      <c r="J88" s="2"/>
      <c r="K88" s="2"/>
      <c r="L88" s="4"/>
      <c r="M88" s="4"/>
    </row>
    <row r="89" spans="1:13" x14ac:dyDescent="0.2">
      <c r="A89" s="6"/>
      <c r="B89" s="10"/>
      <c r="C89" s="11" t="str">
        <f t="shared" si="1"/>
        <v/>
      </c>
      <c r="D89" s="2"/>
      <c r="E89" s="2"/>
      <c r="F89" s="2"/>
      <c r="G89" s="2"/>
      <c r="H89" s="2"/>
      <c r="I89" s="2"/>
      <c r="J89" s="2"/>
      <c r="K89" s="2"/>
      <c r="L89" s="4"/>
      <c r="M89" s="4"/>
    </row>
    <row r="90" spans="1:13" x14ac:dyDescent="0.2">
      <c r="A90" s="6"/>
      <c r="B90" s="10"/>
      <c r="C90" s="11" t="str">
        <f t="shared" si="1"/>
        <v/>
      </c>
      <c r="D90" s="2"/>
      <c r="E90" s="2"/>
      <c r="F90" s="2"/>
      <c r="G90" s="2"/>
      <c r="H90" s="2"/>
      <c r="I90" s="2"/>
      <c r="J90" s="2"/>
      <c r="K90" s="2"/>
      <c r="L90" s="4"/>
      <c r="M90" s="4"/>
    </row>
    <row r="91" spans="1:13" x14ac:dyDescent="0.2">
      <c r="A91" s="6"/>
      <c r="B91" s="10"/>
      <c r="C91" s="11" t="str">
        <f t="shared" si="1"/>
        <v/>
      </c>
      <c r="D91" s="2"/>
      <c r="E91" s="2"/>
      <c r="F91" s="2"/>
      <c r="G91" s="2"/>
      <c r="H91" s="2"/>
      <c r="I91" s="2"/>
      <c r="J91" s="2"/>
      <c r="K91" s="2"/>
      <c r="L91" s="4"/>
      <c r="M91" s="4"/>
    </row>
    <row r="92" spans="1:13" x14ac:dyDescent="0.2">
      <c r="A92" s="6"/>
      <c r="B92" s="10"/>
      <c r="C92" s="11" t="str">
        <f t="shared" si="1"/>
        <v/>
      </c>
      <c r="D92" s="2"/>
      <c r="E92" s="2"/>
      <c r="F92" s="2"/>
      <c r="G92" s="2"/>
      <c r="H92" s="2"/>
      <c r="I92" s="2"/>
      <c r="J92" s="2"/>
      <c r="K92" s="2"/>
      <c r="L92" s="4"/>
      <c r="M92" s="4"/>
    </row>
    <row r="93" spans="1:13" x14ac:dyDescent="0.2">
      <c r="A93" s="6"/>
      <c r="B93" s="10"/>
      <c r="C93" s="11" t="str">
        <f t="shared" si="1"/>
        <v/>
      </c>
      <c r="D93" s="2"/>
      <c r="E93" s="2"/>
      <c r="F93" s="2"/>
      <c r="G93" s="2"/>
      <c r="H93" s="2"/>
      <c r="I93" s="2"/>
      <c r="J93" s="2"/>
      <c r="K93" s="2"/>
      <c r="L93" s="4"/>
      <c r="M93" s="4"/>
    </row>
    <row r="94" spans="1:13" x14ac:dyDescent="0.2">
      <c r="A94" s="6"/>
      <c r="B94" s="10"/>
      <c r="C94" s="11" t="str">
        <f t="shared" si="1"/>
        <v/>
      </c>
      <c r="D94" s="2"/>
      <c r="E94" s="2"/>
      <c r="F94" s="2"/>
      <c r="G94" s="2"/>
      <c r="H94" s="2"/>
      <c r="I94" s="2"/>
      <c r="J94" s="2"/>
      <c r="K94" s="2"/>
      <c r="L94" s="4"/>
      <c r="M94" s="4"/>
    </row>
    <row r="95" spans="1:13" x14ac:dyDescent="0.2">
      <c r="A95" s="6"/>
      <c r="B95" s="10"/>
      <c r="C95" s="11" t="str">
        <f t="shared" si="1"/>
        <v/>
      </c>
      <c r="D95" s="2"/>
      <c r="E95" s="2"/>
      <c r="F95" s="2"/>
      <c r="G95" s="2"/>
      <c r="H95" s="2"/>
      <c r="I95" s="2"/>
      <c r="J95" s="2"/>
      <c r="K95" s="2"/>
      <c r="L95" s="4"/>
      <c r="M95" s="4"/>
    </row>
    <row r="96" spans="1:13" x14ac:dyDescent="0.2">
      <c r="A96" s="6"/>
      <c r="B96" s="10"/>
      <c r="C96" s="11" t="str">
        <f t="shared" si="1"/>
        <v/>
      </c>
      <c r="D96" s="2"/>
      <c r="E96" s="2"/>
      <c r="F96" s="2"/>
      <c r="G96" s="2"/>
      <c r="H96" s="2"/>
      <c r="I96" s="2"/>
      <c r="J96" s="2"/>
      <c r="K96" s="2"/>
      <c r="L96" s="4"/>
      <c r="M96" s="4"/>
    </row>
    <row r="97" spans="1:13" x14ac:dyDescent="0.2">
      <c r="A97" s="6"/>
      <c r="B97" s="10"/>
      <c r="C97" s="11" t="str">
        <f t="shared" si="1"/>
        <v/>
      </c>
      <c r="D97" s="2"/>
      <c r="E97" s="2"/>
      <c r="F97" s="2"/>
      <c r="G97" s="2"/>
      <c r="H97" s="2"/>
      <c r="I97" s="2"/>
      <c r="J97" s="2"/>
      <c r="K97" s="2"/>
      <c r="L97" s="4"/>
      <c r="M97" s="4"/>
    </row>
    <row r="98" spans="1:13" x14ac:dyDescent="0.2">
      <c r="A98" s="6"/>
      <c r="B98" s="10"/>
      <c r="C98" s="11" t="str">
        <f t="shared" si="1"/>
        <v/>
      </c>
      <c r="D98" s="2"/>
      <c r="E98" s="2"/>
      <c r="F98" s="2"/>
      <c r="G98" s="2"/>
      <c r="H98" s="2"/>
      <c r="I98" s="2"/>
      <c r="J98" s="2"/>
      <c r="K98" s="2"/>
      <c r="L98" s="4"/>
      <c r="M98" s="4"/>
    </row>
    <row r="99" spans="1:13" x14ac:dyDescent="0.2">
      <c r="A99" s="6"/>
      <c r="B99" s="10"/>
      <c r="C99" s="11" t="str">
        <f t="shared" si="1"/>
        <v/>
      </c>
      <c r="D99" s="2"/>
      <c r="E99" s="2"/>
      <c r="F99" s="2"/>
      <c r="G99" s="2"/>
      <c r="H99" s="2"/>
      <c r="I99" s="2"/>
      <c r="J99" s="2"/>
      <c r="K99" s="2"/>
      <c r="L99" s="4"/>
      <c r="M99" s="4"/>
    </row>
    <row r="100" spans="1:13" x14ac:dyDescent="0.2">
      <c r="A100" s="6"/>
      <c r="B100" s="10"/>
      <c r="C100" s="11" t="str">
        <f t="shared" si="1"/>
        <v/>
      </c>
      <c r="D100" s="2"/>
      <c r="E100" s="2"/>
      <c r="F100" s="2"/>
      <c r="G100" s="2"/>
      <c r="H100" s="2"/>
      <c r="I100" s="2"/>
      <c r="J100" s="2"/>
      <c r="K100" s="2"/>
      <c r="L100" s="4"/>
      <c r="M100" s="4"/>
    </row>
    <row r="101" spans="1:13" x14ac:dyDescent="0.2">
      <c r="A101" s="6"/>
      <c r="B101" s="10"/>
      <c r="C101" s="11" t="str">
        <f t="shared" si="1"/>
        <v/>
      </c>
      <c r="D101" s="2"/>
      <c r="E101" s="2"/>
      <c r="F101" s="2"/>
      <c r="G101" s="2"/>
      <c r="H101" s="2"/>
      <c r="I101" s="2"/>
      <c r="J101" s="2"/>
      <c r="K101" s="2"/>
      <c r="L101" s="4"/>
      <c r="M101" s="4"/>
    </row>
    <row r="102" spans="1:13" x14ac:dyDescent="0.2">
      <c r="A102" s="6"/>
      <c r="B102" s="10"/>
      <c r="C102" s="11" t="str">
        <f t="shared" si="1"/>
        <v/>
      </c>
      <c r="D102" s="2"/>
      <c r="E102" s="2"/>
      <c r="F102" s="2"/>
      <c r="G102" s="2"/>
      <c r="H102" s="2"/>
      <c r="I102" s="2"/>
      <c r="J102" s="2"/>
      <c r="K102" s="2"/>
      <c r="L102" s="4"/>
      <c r="M102" s="4"/>
    </row>
    <row r="103" spans="1:13" x14ac:dyDescent="0.2">
      <c r="A103" s="6"/>
      <c r="B103" s="10"/>
      <c r="C103" s="11" t="str">
        <f t="shared" si="1"/>
        <v/>
      </c>
      <c r="D103" s="2"/>
      <c r="E103" s="2"/>
      <c r="F103" s="2"/>
      <c r="G103" s="2"/>
      <c r="H103" s="2"/>
      <c r="I103" s="2"/>
      <c r="J103" s="2"/>
      <c r="K103" s="2"/>
      <c r="L103" s="4"/>
      <c r="M103" s="4"/>
    </row>
    <row r="104" spans="1:13" x14ac:dyDescent="0.2">
      <c r="A104" s="6"/>
      <c r="B104" s="10"/>
      <c r="C104" s="11" t="str">
        <f t="shared" si="1"/>
        <v/>
      </c>
      <c r="D104" s="2"/>
      <c r="E104" s="2"/>
      <c r="F104" s="2"/>
      <c r="G104" s="2"/>
      <c r="H104" s="2"/>
      <c r="I104" s="2"/>
      <c r="J104" s="2"/>
      <c r="K104" s="2"/>
      <c r="L104" s="4"/>
      <c r="M104" s="4"/>
    </row>
    <row r="105" spans="1:13" x14ac:dyDescent="0.2">
      <c r="A105" s="6"/>
      <c r="B105" s="10"/>
      <c r="C105" s="11" t="str">
        <f t="shared" si="1"/>
        <v/>
      </c>
      <c r="D105" s="2"/>
      <c r="E105" s="2"/>
      <c r="F105" s="2"/>
      <c r="G105" s="2"/>
      <c r="H105" s="2"/>
      <c r="I105" s="2"/>
      <c r="J105" s="2"/>
      <c r="K105" s="2"/>
      <c r="L105" s="4"/>
      <c r="M105" s="4"/>
    </row>
    <row r="106" spans="1:13" x14ac:dyDescent="0.2">
      <c r="A106" s="6"/>
      <c r="B106" s="10"/>
      <c r="C106" s="11" t="str">
        <f t="shared" si="1"/>
        <v/>
      </c>
      <c r="D106" s="2"/>
      <c r="E106" s="2"/>
      <c r="F106" s="2"/>
      <c r="G106" s="2"/>
      <c r="H106" s="2"/>
      <c r="I106" s="2"/>
      <c r="J106" s="2"/>
      <c r="K106" s="2"/>
      <c r="L106" s="4"/>
      <c r="M106" s="4"/>
    </row>
    <row r="107" spans="1:13" x14ac:dyDescent="0.2">
      <c r="A107" s="6"/>
      <c r="B107" s="10"/>
      <c r="C107" s="11" t="str">
        <f t="shared" si="1"/>
        <v/>
      </c>
      <c r="D107" s="2"/>
      <c r="E107" s="2"/>
      <c r="F107" s="2"/>
      <c r="G107" s="2"/>
      <c r="H107" s="2"/>
      <c r="I107" s="2"/>
      <c r="J107" s="2"/>
      <c r="K107" s="2"/>
      <c r="L107" s="4"/>
      <c r="M107" s="4"/>
    </row>
    <row r="108" spans="1:13" x14ac:dyDescent="0.2">
      <c r="A108" s="6"/>
      <c r="B108" s="10"/>
      <c r="C108" s="11" t="str">
        <f t="shared" si="1"/>
        <v/>
      </c>
      <c r="D108" s="2"/>
      <c r="E108" s="2"/>
      <c r="F108" s="2"/>
      <c r="G108" s="2"/>
      <c r="H108" s="2"/>
      <c r="I108" s="2"/>
      <c r="J108" s="2"/>
      <c r="K108" s="2"/>
      <c r="L108" s="4"/>
      <c r="M108" s="4"/>
    </row>
    <row r="109" spans="1:13" x14ac:dyDescent="0.2">
      <c r="A109" s="6"/>
      <c r="B109" s="10"/>
      <c r="C109" s="11" t="str">
        <f t="shared" si="1"/>
        <v/>
      </c>
      <c r="D109" s="2"/>
      <c r="E109" s="2"/>
      <c r="F109" s="2"/>
      <c r="G109" s="2"/>
      <c r="H109" s="2"/>
      <c r="I109" s="2"/>
      <c r="J109" s="2"/>
      <c r="K109" s="2"/>
      <c r="L109" s="4"/>
      <c r="M109" s="4"/>
    </row>
    <row r="110" spans="1:13" x14ac:dyDescent="0.2">
      <c r="A110" s="6"/>
      <c r="B110" s="10"/>
      <c r="C110" s="11" t="str">
        <f t="shared" si="1"/>
        <v/>
      </c>
      <c r="D110" s="2"/>
      <c r="E110" s="2"/>
      <c r="F110" s="2"/>
      <c r="G110" s="2"/>
      <c r="H110" s="2"/>
      <c r="I110" s="2"/>
      <c r="J110" s="2"/>
      <c r="K110" s="2"/>
      <c r="L110" s="4"/>
      <c r="M110" s="4"/>
    </row>
    <row r="111" spans="1:13" x14ac:dyDescent="0.2">
      <c r="A111" s="6"/>
      <c r="B111" s="10"/>
      <c r="C111" s="11" t="str">
        <f t="shared" si="1"/>
        <v/>
      </c>
      <c r="D111" s="2"/>
      <c r="E111" s="2"/>
      <c r="F111" s="2"/>
      <c r="G111" s="2"/>
      <c r="H111" s="2"/>
      <c r="I111" s="2"/>
      <c r="J111" s="2"/>
      <c r="K111" s="2"/>
      <c r="L111" s="4"/>
      <c r="M111" s="4"/>
    </row>
    <row r="112" spans="1:13" x14ac:dyDescent="0.2">
      <c r="A112" s="6"/>
      <c r="B112" s="10"/>
      <c r="C112" s="11" t="str">
        <f t="shared" si="1"/>
        <v/>
      </c>
      <c r="D112" s="2"/>
      <c r="E112" s="2"/>
      <c r="F112" s="2"/>
      <c r="G112" s="2"/>
      <c r="H112" s="2"/>
      <c r="I112" s="2"/>
      <c r="J112" s="2"/>
      <c r="K112" s="2"/>
      <c r="L112" s="4"/>
      <c r="M112" s="4"/>
    </row>
    <row r="113" spans="1:13" x14ac:dyDescent="0.2">
      <c r="A113" s="6"/>
      <c r="B113" s="10"/>
      <c r="C113" s="11" t="str">
        <f t="shared" si="1"/>
        <v/>
      </c>
      <c r="D113" s="2"/>
      <c r="E113" s="2"/>
      <c r="F113" s="2"/>
      <c r="G113" s="2"/>
      <c r="H113" s="2"/>
      <c r="I113" s="2"/>
      <c r="J113" s="2"/>
      <c r="K113" s="2"/>
      <c r="L113" s="4"/>
      <c r="M113" s="4"/>
    </row>
    <row r="114" spans="1:13" x14ac:dyDescent="0.2">
      <c r="A114" s="6"/>
      <c r="B114" s="10"/>
      <c r="C114" s="11" t="str">
        <f t="shared" si="1"/>
        <v/>
      </c>
      <c r="D114" s="2"/>
      <c r="E114" s="2"/>
      <c r="F114" s="2"/>
      <c r="G114" s="2"/>
      <c r="H114" s="2"/>
      <c r="I114" s="2"/>
      <c r="J114" s="2"/>
      <c r="K114" s="2"/>
      <c r="L114" s="4"/>
      <c r="M114" s="4"/>
    </row>
    <row r="115" spans="1:13" x14ac:dyDescent="0.2">
      <c r="A115" s="6"/>
      <c r="B115" s="10"/>
      <c r="C115" s="11" t="str">
        <f t="shared" si="1"/>
        <v/>
      </c>
      <c r="D115" s="2"/>
      <c r="E115" s="2"/>
      <c r="F115" s="2"/>
      <c r="G115" s="2"/>
      <c r="H115" s="2"/>
      <c r="I115" s="2"/>
      <c r="J115" s="2"/>
      <c r="K115" s="2"/>
      <c r="L115" s="4"/>
      <c r="M115" s="4"/>
    </row>
    <row r="116" spans="1:13" x14ac:dyDescent="0.2">
      <c r="A116" s="6"/>
      <c r="B116" s="10"/>
      <c r="C116" s="11" t="str">
        <f t="shared" si="1"/>
        <v/>
      </c>
      <c r="D116" s="2"/>
      <c r="E116" s="2"/>
      <c r="F116" s="2"/>
      <c r="G116" s="2"/>
      <c r="H116" s="2"/>
      <c r="I116" s="2"/>
      <c r="J116" s="2"/>
      <c r="K116" s="2"/>
      <c r="L116" s="4"/>
      <c r="M116" s="4"/>
    </row>
    <row r="117" spans="1:13" x14ac:dyDescent="0.2">
      <c r="A117" s="6"/>
      <c r="B117" s="10"/>
      <c r="C117" s="11" t="str">
        <f t="shared" si="1"/>
        <v/>
      </c>
      <c r="D117" s="2"/>
      <c r="E117" s="2"/>
      <c r="F117" s="2"/>
      <c r="G117" s="2"/>
      <c r="H117" s="2"/>
      <c r="I117" s="2"/>
      <c r="J117" s="2"/>
      <c r="K117" s="2"/>
      <c r="L117" s="4"/>
      <c r="M117" s="4"/>
    </row>
    <row r="118" spans="1:13" x14ac:dyDescent="0.2">
      <c r="A118" s="6"/>
      <c r="B118" s="10"/>
      <c r="C118" s="11" t="str">
        <f t="shared" si="1"/>
        <v/>
      </c>
      <c r="D118" s="2"/>
      <c r="E118" s="2"/>
      <c r="F118" s="2"/>
      <c r="G118" s="2"/>
      <c r="H118" s="2"/>
      <c r="I118" s="2"/>
      <c r="J118" s="2"/>
      <c r="K118" s="2"/>
      <c r="L118" s="4"/>
      <c r="M118" s="4"/>
    </row>
    <row r="119" spans="1:13" x14ac:dyDescent="0.2">
      <c r="A119" s="6"/>
      <c r="B119" s="10"/>
      <c r="C119" s="11" t="str">
        <f t="shared" si="1"/>
        <v/>
      </c>
      <c r="D119" s="2"/>
      <c r="E119" s="2"/>
      <c r="F119" s="2"/>
      <c r="G119" s="2"/>
      <c r="H119" s="2"/>
      <c r="I119" s="2"/>
      <c r="J119" s="2"/>
      <c r="K119" s="2"/>
      <c r="L119" s="4"/>
      <c r="M119" s="4"/>
    </row>
    <row r="120" spans="1:13" x14ac:dyDescent="0.2">
      <c r="A120" s="6"/>
      <c r="B120" s="10"/>
      <c r="C120" s="11" t="str">
        <f t="shared" si="1"/>
        <v/>
      </c>
      <c r="D120" s="2"/>
      <c r="E120" s="2"/>
      <c r="F120" s="2"/>
      <c r="G120" s="2"/>
      <c r="H120" s="2"/>
      <c r="I120" s="2"/>
      <c r="J120" s="2"/>
      <c r="K120" s="2"/>
      <c r="L120" s="4"/>
      <c r="M120" s="4"/>
    </row>
    <row r="121" spans="1:13" x14ac:dyDescent="0.2">
      <c r="A121" s="6"/>
      <c r="B121" s="10"/>
      <c r="C121" s="11" t="str">
        <f t="shared" si="1"/>
        <v/>
      </c>
      <c r="D121" s="2"/>
      <c r="E121" s="2"/>
      <c r="F121" s="2"/>
      <c r="G121" s="2"/>
      <c r="H121" s="2"/>
      <c r="I121" s="2"/>
      <c r="J121" s="2"/>
      <c r="K121" s="2"/>
      <c r="L121" s="4"/>
      <c r="M121" s="4"/>
    </row>
    <row r="122" spans="1:13" x14ac:dyDescent="0.2">
      <c r="A122" s="6"/>
      <c r="B122" s="10"/>
      <c r="C122" s="11" t="str">
        <f t="shared" si="1"/>
        <v/>
      </c>
      <c r="D122" s="2"/>
      <c r="E122" s="2"/>
      <c r="F122" s="2"/>
      <c r="G122" s="2"/>
      <c r="H122" s="2"/>
      <c r="I122" s="2"/>
      <c r="J122" s="2"/>
      <c r="K122" s="2"/>
      <c r="L122" s="4"/>
      <c r="M122" s="4"/>
    </row>
    <row r="123" spans="1:13" x14ac:dyDescent="0.2">
      <c r="A123" s="6"/>
      <c r="B123" s="10"/>
      <c r="C123" s="11" t="str">
        <f t="shared" si="1"/>
        <v/>
      </c>
      <c r="D123" s="2"/>
      <c r="E123" s="2"/>
      <c r="F123" s="2"/>
      <c r="G123" s="2"/>
      <c r="H123" s="2"/>
      <c r="I123" s="2"/>
      <c r="J123" s="2"/>
      <c r="K123" s="2"/>
      <c r="L123" s="4"/>
      <c r="M123" s="4"/>
    </row>
    <row r="124" spans="1:13" x14ac:dyDescent="0.2">
      <c r="A124" s="6"/>
      <c r="B124" s="10"/>
      <c r="C124" s="11" t="str">
        <f t="shared" si="1"/>
        <v/>
      </c>
      <c r="D124" s="2"/>
      <c r="E124" s="2"/>
      <c r="F124" s="2"/>
      <c r="G124" s="2"/>
      <c r="H124" s="2"/>
      <c r="I124" s="2"/>
      <c r="J124" s="2"/>
      <c r="K124" s="2"/>
      <c r="L124" s="4"/>
      <c r="M124" s="4"/>
    </row>
    <row r="125" spans="1:13" x14ac:dyDescent="0.2">
      <c r="A125" s="6"/>
      <c r="B125" s="10"/>
      <c r="C125" s="11" t="str">
        <f t="shared" si="1"/>
        <v/>
      </c>
      <c r="D125" s="2"/>
      <c r="E125" s="2"/>
      <c r="F125" s="2"/>
      <c r="G125" s="2"/>
      <c r="H125" s="2"/>
      <c r="I125" s="2"/>
      <c r="J125" s="2"/>
      <c r="K125" s="2"/>
      <c r="L125" s="4"/>
      <c r="M125" s="4"/>
    </row>
    <row r="126" spans="1:13" x14ac:dyDescent="0.2">
      <c r="A126" s="6"/>
      <c r="B126" s="10"/>
      <c r="C126" s="11" t="str">
        <f t="shared" si="1"/>
        <v/>
      </c>
      <c r="D126" s="2"/>
      <c r="E126" s="2"/>
      <c r="F126" s="2"/>
      <c r="G126" s="2"/>
      <c r="H126" s="2"/>
      <c r="I126" s="2"/>
      <c r="J126" s="2"/>
      <c r="K126" s="2"/>
      <c r="L126" s="4"/>
      <c r="M126" s="4"/>
    </row>
    <row r="127" spans="1:13" x14ac:dyDescent="0.2">
      <c r="A127" s="6"/>
      <c r="B127" s="10"/>
      <c r="C127" s="11" t="str">
        <f t="shared" si="1"/>
        <v/>
      </c>
      <c r="D127" s="2"/>
      <c r="E127" s="2"/>
      <c r="F127" s="2"/>
      <c r="G127" s="2"/>
      <c r="H127" s="2"/>
      <c r="I127" s="2"/>
      <c r="J127" s="2"/>
      <c r="K127" s="2"/>
      <c r="L127" s="4"/>
      <c r="M127" s="4"/>
    </row>
    <row r="128" spans="1:13" x14ac:dyDescent="0.2">
      <c r="A128" s="6"/>
      <c r="B128" s="10"/>
      <c r="C128" s="11" t="str">
        <f t="shared" si="1"/>
        <v/>
      </c>
      <c r="D128" s="2"/>
      <c r="E128" s="2"/>
      <c r="F128" s="2"/>
      <c r="G128" s="2"/>
      <c r="H128" s="2"/>
      <c r="I128" s="2"/>
      <c r="J128" s="2"/>
      <c r="K128" s="2"/>
      <c r="L128" s="4"/>
      <c r="M128" s="4"/>
    </row>
    <row r="129" spans="1:13" x14ac:dyDescent="0.2">
      <c r="A129" s="6"/>
      <c r="B129" s="10"/>
      <c r="C129" s="11" t="str">
        <f t="shared" si="1"/>
        <v/>
      </c>
      <c r="D129" s="2"/>
      <c r="E129" s="2"/>
      <c r="F129" s="2"/>
      <c r="G129" s="2"/>
      <c r="H129" s="2"/>
      <c r="I129" s="2"/>
      <c r="J129" s="2"/>
      <c r="K129" s="2"/>
      <c r="L129" s="4"/>
      <c r="M129" s="4"/>
    </row>
    <row r="130" spans="1:13" x14ac:dyDescent="0.2">
      <c r="A130" s="6"/>
      <c r="B130" s="10"/>
      <c r="C130" s="11" t="str">
        <f t="shared" si="1"/>
        <v/>
      </c>
      <c r="D130" s="2"/>
      <c r="E130" s="2"/>
      <c r="F130" s="2"/>
      <c r="G130" s="2"/>
      <c r="H130" s="2"/>
      <c r="I130" s="2"/>
      <c r="J130" s="2"/>
      <c r="K130" s="2"/>
      <c r="L130" s="4"/>
      <c r="M130" s="4"/>
    </row>
    <row r="131" spans="1:13" x14ac:dyDescent="0.2">
      <c r="A131" s="6"/>
      <c r="B131" s="10"/>
      <c r="C131" s="11" t="str">
        <f t="shared" si="1"/>
        <v/>
      </c>
      <c r="D131" s="2"/>
      <c r="E131" s="2"/>
      <c r="F131" s="2"/>
      <c r="G131" s="2"/>
      <c r="H131" s="2"/>
      <c r="I131" s="2"/>
      <c r="J131" s="2"/>
      <c r="K131" s="2"/>
      <c r="L131" s="4"/>
      <c r="M131" s="4"/>
    </row>
    <row r="132" spans="1:13" x14ac:dyDescent="0.2">
      <c r="A132" s="6"/>
      <c r="B132" s="10"/>
      <c r="C132" s="11" t="str">
        <f t="shared" si="1"/>
        <v/>
      </c>
      <c r="D132" s="2"/>
      <c r="E132" s="2"/>
      <c r="F132" s="2"/>
      <c r="G132" s="2"/>
      <c r="H132" s="2"/>
      <c r="I132" s="2"/>
      <c r="J132" s="2"/>
      <c r="K132" s="2"/>
      <c r="L132" s="4"/>
      <c r="M132" s="4"/>
    </row>
    <row r="133" spans="1:13" x14ac:dyDescent="0.2">
      <c r="A133" s="6"/>
      <c r="B133" s="10"/>
      <c r="C133" s="11" t="str">
        <f t="shared" si="1"/>
        <v/>
      </c>
      <c r="D133" s="2"/>
      <c r="E133" s="2"/>
      <c r="F133" s="2"/>
      <c r="G133" s="2"/>
      <c r="H133" s="2"/>
      <c r="I133" s="2"/>
      <c r="J133" s="2"/>
      <c r="K133" s="2"/>
      <c r="L133" s="4"/>
      <c r="M133" s="4"/>
    </row>
    <row r="134" spans="1:13" x14ac:dyDescent="0.2">
      <c r="A134" s="6"/>
      <c r="B134" s="10"/>
      <c r="C134" s="11" t="str">
        <f t="shared" ref="C134:C197" si="2">IF(A134="","",A134-$A$6)</f>
        <v/>
      </c>
      <c r="D134" s="2"/>
      <c r="E134" s="2"/>
      <c r="F134" s="2"/>
      <c r="G134" s="2"/>
      <c r="H134" s="2"/>
      <c r="I134" s="2"/>
      <c r="J134" s="2"/>
      <c r="K134" s="2"/>
      <c r="L134" s="4"/>
      <c r="M134" s="4"/>
    </row>
    <row r="135" spans="1:13" x14ac:dyDescent="0.2">
      <c r="A135" s="6"/>
      <c r="B135" s="10"/>
      <c r="C135" s="11" t="str">
        <f t="shared" si="2"/>
        <v/>
      </c>
      <c r="D135" s="2"/>
      <c r="E135" s="2"/>
      <c r="F135" s="2"/>
      <c r="G135" s="2"/>
      <c r="H135" s="2"/>
      <c r="I135" s="2"/>
      <c r="J135" s="2"/>
      <c r="K135" s="2"/>
      <c r="L135" s="4"/>
      <c r="M135" s="4"/>
    </row>
    <row r="136" spans="1:13" x14ac:dyDescent="0.2">
      <c r="A136" s="6"/>
      <c r="B136" s="10"/>
      <c r="C136" s="11" t="str">
        <f t="shared" si="2"/>
        <v/>
      </c>
      <c r="D136" s="2"/>
      <c r="E136" s="2"/>
      <c r="F136" s="2"/>
      <c r="G136" s="2"/>
      <c r="H136" s="2"/>
      <c r="I136" s="2"/>
      <c r="J136" s="2"/>
      <c r="K136" s="2"/>
      <c r="L136" s="4"/>
      <c r="M136" s="4"/>
    </row>
    <row r="137" spans="1:13" x14ac:dyDescent="0.2">
      <c r="A137" s="6"/>
      <c r="B137" s="10"/>
      <c r="C137" s="11" t="str">
        <f t="shared" si="2"/>
        <v/>
      </c>
      <c r="D137" s="2"/>
      <c r="E137" s="2"/>
      <c r="F137" s="2"/>
      <c r="G137" s="2"/>
      <c r="H137" s="2"/>
      <c r="I137" s="2"/>
      <c r="J137" s="2"/>
      <c r="K137" s="2"/>
      <c r="L137" s="4"/>
      <c r="M137" s="4"/>
    </row>
    <row r="138" spans="1:13" x14ac:dyDescent="0.2">
      <c r="A138" s="6"/>
      <c r="B138" s="10"/>
      <c r="C138" s="11" t="str">
        <f t="shared" si="2"/>
        <v/>
      </c>
      <c r="D138" s="2"/>
      <c r="E138" s="2"/>
      <c r="F138" s="2"/>
      <c r="G138" s="2"/>
      <c r="H138" s="2"/>
      <c r="I138" s="2"/>
      <c r="J138" s="2"/>
      <c r="K138" s="2"/>
      <c r="L138" s="4"/>
      <c r="M138" s="4"/>
    </row>
    <row r="139" spans="1:13" x14ac:dyDescent="0.2">
      <c r="A139" s="6"/>
      <c r="B139" s="10"/>
      <c r="C139" s="11" t="str">
        <f t="shared" si="2"/>
        <v/>
      </c>
      <c r="D139" s="2"/>
      <c r="E139" s="2"/>
      <c r="F139" s="2"/>
      <c r="G139" s="2"/>
      <c r="H139" s="2"/>
      <c r="I139" s="2"/>
      <c r="J139" s="2"/>
      <c r="K139" s="2"/>
      <c r="L139" s="4"/>
      <c r="M139" s="4"/>
    </row>
    <row r="140" spans="1:13" x14ac:dyDescent="0.2">
      <c r="A140" s="6"/>
      <c r="B140" s="10"/>
      <c r="C140" s="11" t="str">
        <f t="shared" si="2"/>
        <v/>
      </c>
      <c r="D140" s="2"/>
      <c r="E140" s="2"/>
      <c r="F140" s="2"/>
      <c r="G140" s="2"/>
      <c r="H140" s="2"/>
      <c r="I140" s="2"/>
      <c r="J140" s="2"/>
      <c r="K140" s="2"/>
      <c r="L140" s="4"/>
      <c r="M140" s="4"/>
    </row>
    <row r="141" spans="1:13" x14ac:dyDescent="0.2">
      <c r="A141" s="6"/>
      <c r="B141" s="10"/>
      <c r="C141" s="11" t="str">
        <f t="shared" si="2"/>
        <v/>
      </c>
      <c r="D141" s="2"/>
      <c r="E141" s="2"/>
      <c r="F141" s="2"/>
      <c r="G141" s="2"/>
      <c r="H141" s="2"/>
      <c r="I141" s="2"/>
      <c r="J141" s="2"/>
      <c r="K141" s="2"/>
      <c r="L141" s="4"/>
      <c r="M141" s="4"/>
    </row>
    <row r="142" spans="1:13" x14ac:dyDescent="0.2">
      <c r="A142" s="6"/>
      <c r="B142" s="10"/>
      <c r="C142" s="11" t="str">
        <f t="shared" si="2"/>
        <v/>
      </c>
      <c r="D142" s="2"/>
      <c r="E142" s="2"/>
      <c r="F142" s="2"/>
      <c r="G142" s="2"/>
      <c r="H142" s="2"/>
      <c r="I142" s="2"/>
      <c r="J142" s="2"/>
      <c r="K142" s="2"/>
      <c r="L142" s="4"/>
      <c r="M142" s="4"/>
    </row>
    <row r="143" spans="1:13" x14ac:dyDescent="0.2">
      <c r="A143" s="6"/>
      <c r="B143" s="10"/>
      <c r="C143" s="11" t="str">
        <f t="shared" si="2"/>
        <v/>
      </c>
      <c r="D143" s="2"/>
      <c r="E143" s="2"/>
      <c r="F143" s="2"/>
      <c r="G143" s="2"/>
      <c r="H143" s="2"/>
      <c r="I143" s="2"/>
      <c r="J143" s="2"/>
      <c r="K143" s="2"/>
      <c r="L143" s="4"/>
      <c r="M143" s="4"/>
    </row>
    <row r="144" spans="1:13" x14ac:dyDescent="0.2">
      <c r="A144" s="6"/>
      <c r="B144" s="10"/>
      <c r="C144" s="11" t="str">
        <f t="shared" si="2"/>
        <v/>
      </c>
      <c r="D144" s="2"/>
      <c r="E144" s="2"/>
      <c r="F144" s="2"/>
      <c r="G144" s="2"/>
      <c r="H144" s="2"/>
      <c r="I144" s="2"/>
      <c r="J144" s="2"/>
      <c r="K144" s="2"/>
      <c r="L144" s="4"/>
      <c r="M144" s="4"/>
    </row>
    <row r="145" spans="1:13" x14ac:dyDescent="0.2">
      <c r="A145" s="6"/>
      <c r="B145" s="10"/>
      <c r="C145" s="11" t="str">
        <f t="shared" si="2"/>
        <v/>
      </c>
      <c r="D145" s="2"/>
      <c r="E145" s="2"/>
      <c r="F145" s="2"/>
      <c r="G145" s="2"/>
      <c r="H145" s="2"/>
      <c r="I145" s="2"/>
      <c r="J145" s="2"/>
      <c r="K145" s="2"/>
      <c r="L145" s="4"/>
      <c r="M145" s="4"/>
    </row>
    <row r="146" spans="1:13" x14ac:dyDescent="0.2">
      <c r="A146" s="6"/>
      <c r="B146" s="10"/>
      <c r="C146" s="11" t="str">
        <f t="shared" si="2"/>
        <v/>
      </c>
      <c r="D146" s="2"/>
      <c r="E146" s="2"/>
      <c r="F146" s="2"/>
      <c r="G146" s="2"/>
      <c r="H146" s="2"/>
      <c r="I146" s="2"/>
      <c r="J146" s="2"/>
      <c r="K146" s="2"/>
      <c r="L146" s="4"/>
      <c r="M146" s="4"/>
    </row>
    <row r="147" spans="1:13" x14ac:dyDescent="0.2">
      <c r="A147" s="6"/>
      <c r="B147" s="10"/>
      <c r="C147" s="11" t="str">
        <f t="shared" si="2"/>
        <v/>
      </c>
      <c r="D147" s="2"/>
      <c r="E147" s="2"/>
      <c r="F147" s="2"/>
      <c r="G147" s="2"/>
      <c r="H147" s="2"/>
      <c r="I147" s="2"/>
      <c r="J147" s="2"/>
      <c r="K147" s="2"/>
      <c r="L147" s="4"/>
      <c r="M147" s="4"/>
    </row>
    <row r="148" spans="1:13" x14ac:dyDescent="0.2">
      <c r="A148" s="6"/>
      <c r="B148" s="10"/>
      <c r="C148" s="11" t="str">
        <f t="shared" si="2"/>
        <v/>
      </c>
      <c r="D148" s="2"/>
      <c r="E148" s="2"/>
      <c r="F148" s="2"/>
      <c r="G148" s="2"/>
      <c r="H148" s="2"/>
      <c r="I148" s="2"/>
      <c r="J148" s="2"/>
      <c r="K148" s="2"/>
      <c r="L148" s="4"/>
      <c r="M148" s="4"/>
    </row>
    <row r="149" spans="1:13" x14ac:dyDescent="0.2">
      <c r="A149" s="6"/>
      <c r="B149" s="10"/>
      <c r="C149" s="11" t="str">
        <f t="shared" si="2"/>
        <v/>
      </c>
      <c r="D149" s="2"/>
      <c r="E149" s="2"/>
      <c r="F149" s="2"/>
      <c r="G149" s="2"/>
      <c r="H149" s="2"/>
      <c r="I149" s="2"/>
      <c r="J149" s="2"/>
      <c r="K149" s="2"/>
      <c r="L149" s="4"/>
      <c r="M149" s="4"/>
    </row>
    <row r="150" spans="1:13" x14ac:dyDescent="0.2">
      <c r="A150" s="6"/>
      <c r="B150" s="10"/>
      <c r="C150" s="11" t="str">
        <f t="shared" si="2"/>
        <v/>
      </c>
      <c r="D150" s="2"/>
      <c r="E150" s="2"/>
      <c r="F150" s="2"/>
      <c r="G150" s="2"/>
      <c r="H150" s="2"/>
      <c r="I150" s="2"/>
      <c r="J150" s="2"/>
      <c r="K150" s="2"/>
      <c r="L150" s="4"/>
      <c r="M150" s="4"/>
    </row>
    <row r="151" spans="1:13" x14ac:dyDescent="0.2">
      <c r="A151" s="6"/>
      <c r="B151" s="10"/>
      <c r="C151" s="11" t="str">
        <f t="shared" si="2"/>
        <v/>
      </c>
      <c r="D151" s="2"/>
      <c r="E151" s="2"/>
      <c r="F151" s="2"/>
      <c r="G151" s="2"/>
      <c r="H151" s="2"/>
      <c r="I151" s="2"/>
      <c r="J151" s="2"/>
      <c r="K151" s="2"/>
      <c r="L151" s="4"/>
      <c r="M151" s="4"/>
    </row>
    <row r="152" spans="1:13" x14ac:dyDescent="0.2">
      <c r="A152" s="6"/>
      <c r="B152" s="10"/>
      <c r="C152" s="11" t="str">
        <f t="shared" si="2"/>
        <v/>
      </c>
      <c r="D152" s="2"/>
      <c r="E152" s="2"/>
      <c r="F152" s="2"/>
      <c r="G152" s="2"/>
      <c r="H152" s="2"/>
      <c r="I152" s="2"/>
      <c r="J152" s="2"/>
      <c r="K152" s="2"/>
      <c r="L152" s="4"/>
      <c r="M152" s="4"/>
    </row>
    <row r="153" spans="1:13" x14ac:dyDescent="0.2">
      <c r="A153" s="6"/>
      <c r="B153" s="10"/>
      <c r="C153" s="11" t="str">
        <f t="shared" si="2"/>
        <v/>
      </c>
      <c r="D153" s="2"/>
      <c r="E153" s="2"/>
      <c r="F153" s="2"/>
      <c r="G153" s="2"/>
      <c r="H153" s="2"/>
      <c r="I153" s="2"/>
      <c r="J153" s="2"/>
      <c r="K153" s="2"/>
      <c r="L153" s="4"/>
      <c r="M153" s="4"/>
    </row>
    <row r="154" spans="1:13" x14ac:dyDescent="0.2">
      <c r="A154" s="6"/>
      <c r="B154" s="10"/>
      <c r="C154" s="11" t="str">
        <f t="shared" si="2"/>
        <v/>
      </c>
      <c r="D154" s="2"/>
      <c r="E154" s="2"/>
      <c r="F154" s="2"/>
      <c r="G154" s="2"/>
      <c r="H154" s="2"/>
      <c r="I154" s="2"/>
      <c r="J154" s="2"/>
      <c r="K154" s="2"/>
      <c r="L154" s="4"/>
      <c r="M154" s="4"/>
    </row>
    <row r="155" spans="1:13" x14ac:dyDescent="0.2">
      <c r="A155" s="6"/>
      <c r="B155" s="10"/>
      <c r="C155" s="11" t="str">
        <f t="shared" si="2"/>
        <v/>
      </c>
      <c r="D155" s="2"/>
      <c r="E155" s="2"/>
      <c r="F155" s="2"/>
      <c r="G155" s="2"/>
      <c r="H155" s="2"/>
      <c r="I155" s="2"/>
      <c r="J155" s="2"/>
      <c r="K155" s="2"/>
      <c r="L155" s="4"/>
      <c r="M155" s="4"/>
    </row>
    <row r="156" spans="1:13" x14ac:dyDescent="0.2">
      <c r="A156" s="6"/>
      <c r="B156" s="10"/>
      <c r="C156" s="11" t="str">
        <f t="shared" si="2"/>
        <v/>
      </c>
      <c r="D156" s="2"/>
      <c r="E156" s="2"/>
      <c r="F156" s="2"/>
      <c r="G156" s="2"/>
      <c r="H156" s="2"/>
      <c r="I156" s="2"/>
      <c r="J156" s="2"/>
      <c r="K156" s="2"/>
      <c r="L156" s="4"/>
      <c r="M156" s="4"/>
    </row>
    <row r="157" spans="1:13" x14ac:dyDescent="0.2">
      <c r="A157" s="6"/>
      <c r="B157" s="10"/>
      <c r="C157" s="11" t="str">
        <f t="shared" si="2"/>
        <v/>
      </c>
      <c r="D157" s="2"/>
      <c r="E157" s="2"/>
      <c r="F157" s="2"/>
      <c r="G157" s="2"/>
      <c r="H157" s="2"/>
      <c r="I157" s="2"/>
      <c r="J157" s="2"/>
      <c r="K157" s="2"/>
      <c r="L157" s="4"/>
      <c r="M157" s="4"/>
    </row>
    <row r="158" spans="1:13" x14ac:dyDescent="0.2">
      <c r="A158" s="6"/>
      <c r="B158" s="10"/>
      <c r="C158" s="11" t="str">
        <f t="shared" si="2"/>
        <v/>
      </c>
      <c r="D158" s="2"/>
      <c r="E158" s="2"/>
      <c r="F158" s="2"/>
      <c r="G158" s="2"/>
      <c r="H158" s="2"/>
      <c r="I158" s="2"/>
      <c r="J158" s="2"/>
      <c r="K158" s="2"/>
      <c r="L158" s="4"/>
      <c r="M158" s="4"/>
    </row>
    <row r="159" spans="1:13" x14ac:dyDescent="0.2">
      <c r="A159" s="6"/>
      <c r="B159" s="10"/>
      <c r="C159" s="11" t="str">
        <f t="shared" si="2"/>
        <v/>
      </c>
      <c r="D159" s="2"/>
      <c r="E159" s="2"/>
      <c r="F159" s="2"/>
      <c r="G159" s="2"/>
      <c r="H159" s="2"/>
      <c r="I159" s="2"/>
      <c r="J159" s="2"/>
      <c r="K159" s="2"/>
      <c r="L159" s="4"/>
      <c r="M159" s="4"/>
    </row>
    <row r="160" spans="1:13" x14ac:dyDescent="0.2">
      <c r="A160" s="6"/>
      <c r="B160" s="10"/>
      <c r="C160" s="11" t="str">
        <f t="shared" si="2"/>
        <v/>
      </c>
      <c r="D160" s="2"/>
      <c r="E160" s="2"/>
      <c r="F160" s="2"/>
      <c r="G160" s="2"/>
      <c r="H160" s="2"/>
      <c r="I160" s="2"/>
      <c r="J160" s="2"/>
      <c r="K160" s="2"/>
      <c r="L160" s="4"/>
      <c r="M160" s="4"/>
    </row>
    <row r="161" spans="1:13" x14ac:dyDescent="0.2">
      <c r="A161" s="6"/>
      <c r="B161" s="10"/>
      <c r="C161" s="11" t="str">
        <f t="shared" si="2"/>
        <v/>
      </c>
      <c r="D161" s="2"/>
      <c r="E161" s="2"/>
      <c r="F161" s="2"/>
      <c r="G161" s="2"/>
      <c r="H161" s="2"/>
      <c r="I161" s="2"/>
      <c r="J161" s="2"/>
      <c r="K161" s="2"/>
      <c r="L161" s="4"/>
      <c r="M161" s="4"/>
    </row>
    <row r="162" spans="1:13" x14ac:dyDescent="0.2">
      <c r="A162" s="6"/>
      <c r="B162" s="10"/>
      <c r="C162" s="11" t="str">
        <f t="shared" si="2"/>
        <v/>
      </c>
      <c r="D162" s="2"/>
      <c r="E162" s="2"/>
      <c r="F162" s="2"/>
      <c r="G162" s="2"/>
      <c r="H162" s="2"/>
      <c r="I162" s="2"/>
      <c r="J162" s="2"/>
      <c r="K162" s="2"/>
      <c r="L162" s="4"/>
      <c r="M162" s="4"/>
    </row>
    <row r="163" spans="1:13" x14ac:dyDescent="0.2">
      <c r="A163" s="6"/>
      <c r="B163" s="10"/>
      <c r="C163" s="11" t="str">
        <f t="shared" si="2"/>
        <v/>
      </c>
      <c r="D163" s="2"/>
      <c r="E163" s="2"/>
      <c r="F163" s="2"/>
      <c r="G163" s="2"/>
      <c r="H163" s="2"/>
      <c r="I163" s="2"/>
      <c r="J163" s="2"/>
      <c r="K163" s="2"/>
      <c r="L163" s="4"/>
      <c r="M163" s="4"/>
    </row>
    <row r="164" spans="1:13" x14ac:dyDescent="0.2">
      <c r="A164" s="6"/>
      <c r="B164" s="10"/>
      <c r="C164" s="11" t="str">
        <f t="shared" si="2"/>
        <v/>
      </c>
      <c r="D164" s="2"/>
      <c r="E164" s="2"/>
      <c r="F164" s="2"/>
      <c r="G164" s="2"/>
      <c r="H164" s="2"/>
      <c r="I164" s="2"/>
      <c r="J164" s="2"/>
      <c r="K164" s="2"/>
      <c r="L164" s="4"/>
      <c r="M164" s="4"/>
    </row>
    <row r="165" spans="1:13" x14ac:dyDescent="0.2">
      <c r="A165" s="6"/>
      <c r="B165" s="10"/>
      <c r="C165" s="11" t="str">
        <f t="shared" si="2"/>
        <v/>
      </c>
      <c r="D165" s="2"/>
      <c r="E165" s="2"/>
      <c r="F165" s="2"/>
      <c r="G165" s="2"/>
      <c r="H165" s="2"/>
      <c r="I165" s="2"/>
      <c r="J165" s="2"/>
      <c r="K165" s="2"/>
      <c r="L165" s="4"/>
      <c r="M165" s="4"/>
    </row>
    <row r="166" spans="1:13" x14ac:dyDescent="0.2">
      <c r="A166" s="6"/>
      <c r="B166" s="10"/>
      <c r="C166" s="11" t="str">
        <f t="shared" si="2"/>
        <v/>
      </c>
      <c r="D166" s="2"/>
      <c r="E166" s="2"/>
      <c r="F166" s="2"/>
      <c r="G166" s="2"/>
      <c r="H166" s="2"/>
      <c r="I166" s="2"/>
      <c r="J166" s="2"/>
      <c r="K166" s="2"/>
      <c r="L166" s="4"/>
      <c r="M166" s="4"/>
    </row>
    <row r="167" spans="1:13" x14ac:dyDescent="0.2">
      <c r="A167" s="6"/>
      <c r="B167" s="10"/>
      <c r="C167" s="11" t="str">
        <f t="shared" si="2"/>
        <v/>
      </c>
      <c r="D167" s="2"/>
      <c r="E167" s="2"/>
      <c r="F167" s="2"/>
      <c r="G167" s="2"/>
      <c r="H167" s="2"/>
      <c r="I167" s="2"/>
      <c r="J167" s="2"/>
      <c r="K167" s="2"/>
      <c r="L167" s="4"/>
      <c r="M167" s="4"/>
    </row>
    <row r="168" spans="1:13" x14ac:dyDescent="0.2">
      <c r="A168" s="6"/>
      <c r="B168" s="10"/>
      <c r="C168" s="11" t="str">
        <f t="shared" si="2"/>
        <v/>
      </c>
      <c r="D168" s="2"/>
      <c r="E168" s="2"/>
      <c r="F168" s="2"/>
      <c r="G168" s="2"/>
      <c r="H168" s="2"/>
      <c r="I168" s="2"/>
      <c r="J168" s="2"/>
      <c r="K168" s="2"/>
      <c r="L168" s="4"/>
      <c r="M168" s="4"/>
    </row>
    <row r="169" spans="1:13" x14ac:dyDescent="0.2">
      <c r="A169" s="6"/>
      <c r="B169" s="10"/>
      <c r="C169" s="11" t="str">
        <f t="shared" si="2"/>
        <v/>
      </c>
      <c r="D169" s="2"/>
      <c r="E169" s="2"/>
      <c r="F169" s="2"/>
      <c r="G169" s="2"/>
      <c r="H169" s="2"/>
      <c r="I169" s="2"/>
      <c r="J169" s="2"/>
      <c r="K169" s="2"/>
      <c r="L169" s="4"/>
      <c r="M169" s="4"/>
    </row>
    <row r="170" spans="1:13" x14ac:dyDescent="0.2">
      <c r="A170" s="6"/>
      <c r="B170" s="10"/>
      <c r="C170" s="11" t="str">
        <f t="shared" si="2"/>
        <v/>
      </c>
      <c r="D170" s="2"/>
      <c r="E170" s="2"/>
      <c r="F170" s="2"/>
      <c r="G170" s="2"/>
      <c r="H170" s="2"/>
      <c r="I170" s="2"/>
      <c r="J170" s="2"/>
      <c r="K170" s="2"/>
      <c r="L170" s="4"/>
      <c r="M170" s="4"/>
    </row>
    <row r="171" spans="1:13" x14ac:dyDescent="0.2">
      <c r="A171" s="6"/>
      <c r="B171" s="10"/>
      <c r="C171" s="11" t="str">
        <f t="shared" si="2"/>
        <v/>
      </c>
      <c r="D171" s="2"/>
      <c r="E171" s="2"/>
      <c r="F171" s="2"/>
      <c r="G171" s="2"/>
      <c r="H171" s="2"/>
      <c r="I171" s="2"/>
      <c r="J171" s="2"/>
      <c r="K171" s="2"/>
      <c r="L171" s="4"/>
      <c r="M171" s="4"/>
    </row>
    <row r="172" spans="1:13" x14ac:dyDescent="0.2">
      <c r="A172" s="6"/>
      <c r="B172" s="10"/>
      <c r="C172" s="11" t="str">
        <f t="shared" si="2"/>
        <v/>
      </c>
      <c r="D172" s="2"/>
      <c r="E172" s="2"/>
      <c r="F172" s="2"/>
      <c r="G172" s="2"/>
      <c r="H172" s="2"/>
      <c r="I172" s="2"/>
      <c r="J172" s="2"/>
      <c r="K172" s="2"/>
      <c r="L172" s="4"/>
      <c r="M172" s="4"/>
    </row>
    <row r="173" spans="1:13" x14ac:dyDescent="0.2">
      <c r="A173" s="6"/>
      <c r="B173" s="10"/>
      <c r="C173" s="11" t="str">
        <f t="shared" si="2"/>
        <v/>
      </c>
      <c r="D173" s="2"/>
      <c r="E173" s="2"/>
      <c r="F173" s="2"/>
      <c r="G173" s="2"/>
      <c r="H173" s="2"/>
      <c r="I173" s="2"/>
      <c r="J173" s="2"/>
      <c r="K173" s="2"/>
      <c r="L173" s="4"/>
      <c r="M173" s="4"/>
    </row>
    <row r="174" spans="1:13" x14ac:dyDescent="0.2">
      <c r="A174" s="6"/>
      <c r="B174" s="10"/>
      <c r="C174" s="11" t="str">
        <f t="shared" si="2"/>
        <v/>
      </c>
      <c r="D174" s="2"/>
      <c r="E174" s="2"/>
      <c r="F174" s="2"/>
      <c r="G174" s="2"/>
      <c r="H174" s="2"/>
      <c r="I174" s="2"/>
      <c r="J174" s="2"/>
      <c r="K174" s="2"/>
      <c r="L174" s="4"/>
      <c r="M174" s="4"/>
    </row>
    <row r="175" spans="1:13" x14ac:dyDescent="0.2">
      <c r="A175" s="6"/>
      <c r="B175" s="10"/>
      <c r="C175" s="11" t="str">
        <f t="shared" si="2"/>
        <v/>
      </c>
      <c r="D175" s="2"/>
      <c r="E175" s="2"/>
      <c r="F175" s="2"/>
      <c r="G175" s="2"/>
      <c r="H175" s="2"/>
      <c r="I175" s="2"/>
      <c r="J175" s="2"/>
      <c r="K175" s="2"/>
      <c r="L175" s="4"/>
      <c r="M175" s="4"/>
    </row>
    <row r="176" spans="1:13" x14ac:dyDescent="0.2">
      <c r="A176" s="6"/>
      <c r="B176" s="10"/>
      <c r="C176" s="11" t="str">
        <f t="shared" si="2"/>
        <v/>
      </c>
      <c r="D176" s="2"/>
      <c r="E176" s="2"/>
      <c r="F176" s="2"/>
      <c r="G176" s="2"/>
      <c r="H176" s="2"/>
      <c r="I176" s="2"/>
      <c r="J176" s="2"/>
      <c r="K176" s="2"/>
      <c r="L176" s="4"/>
      <c r="M176" s="4"/>
    </row>
    <row r="177" spans="1:13" x14ac:dyDescent="0.2">
      <c r="A177" s="6"/>
      <c r="B177" s="10"/>
      <c r="C177" s="11" t="str">
        <f t="shared" si="2"/>
        <v/>
      </c>
      <c r="D177" s="2"/>
      <c r="E177" s="2"/>
      <c r="F177" s="2"/>
      <c r="G177" s="2"/>
      <c r="H177" s="2"/>
      <c r="I177" s="2"/>
      <c r="J177" s="2"/>
      <c r="K177" s="2"/>
      <c r="L177" s="4"/>
      <c r="M177" s="4"/>
    </row>
    <row r="178" spans="1:13" x14ac:dyDescent="0.2">
      <c r="A178" s="6"/>
      <c r="B178" s="10"/>
      <c r="C178" s="11" t="str">
        <f t="shared" si="2"/>
        <v/>
      </c>
      <c r="D178" s="2"/>
      <c r="E178" s="2"/>
      <c r="F178" s="2"/>
      <c r="G178" s="2"/>
      <c r="H178" s="2"/>
      <c r="I178" s="2"/>
      <c r="J178" s="2"/>
      <c r="K178" s="2"/>
      <c r="L178" s="4"/>
      <c r="M178" s="4"/>
    </row>
    <row r="179" spans="1:13" x14ac:dyDescent="0.2">
      <c r="A179" s="6"/>
      <c r="B179" s="10"/>
      <c r="C179" s="11" t="str">
        <f t="shared" si="2"/>
        <v/>
      </c>
      <c r="D179" s="2"/>
      <c r="E179" s="2"/>
      <c r="F179" s="2"/>
      <c r="G179" s="2"/>
      <c r="H179" s="2"/>
      <c r="I179" s="2"/>
      <c r="J179" s="2"/>
      <c r="K179" s="2"/>
      <c r="L179" s="4"/>
      <c r="M179" s="4"/>
    </row>
    <row r="180" spans="1:13" x14ac:dyDescent="0.2">
      <c r="A180" s="6"/>
      <c r="B180" s="10"/>
      <c r="C180" s="11" t="str">
        <f t="shared" si="2"/>
        <v/>
      </c>
      <c r="D180" s="2"/>
      <c r="E180" s="2"/>
      <c r="F180" s="2"/>
      <c r="G180" s="2"/>
      <c r="H180" s="2"/>
      <c r="I180" s="2"/>
      <c r="J180" s="2"/>
      <c r="K180" s="2"/>
      <c r="L180" s="4"/>
      <c r="M180" s="4"/>
    </row>
    <row r="181" spans="1:13" x14ac:dyDescent="0.2">
      <c r="A181" s="6"/>
      <c r="B181" s="10"/>
      <c r="C181" s="11" t="str">
        <f t="shared" si="2"/>
        <v/>
      </c>
      <c r="D181" s="2"/>
      <c r="E181" s="2"/>
      <c r="F181" s="2"/>
      <c r="G181" s="2"/>
      <c r="H181" s="2"/>
      <c r="I181" s="2"/>
      <c r="J181" s="2"/>
      <c r="K181" s="2"/>
      <c r="L181" s="4"/>
      <c r="M181" s="4"/>
    </row>
    <row r="182" spans="1:13" x14ac:dyDescent="0.2">
      <c r="A182" s="6"/>
      <c r="B182" s="10"/>
      <c r="C182" s="11" t="str">
        <f t="shared" si="2"/>
        <v/>
      </c>
      <c r="D182" s="2"/>
      <c r="E182" s="2"/>
      <c r="F182" s="2"/>
      <c r="G182" s="2"/>
      <c r="H182" s="2"/>
      <c r="I182" s="2"/>
      <c r="J182" s="2"/>
      <c r="K182" s="2"/>
      <c r="L182" s="4"/>
      <c r="M182" s="4"/>
    </row>
    <row r="183" spans="1:13" x14ac:dyDescent="0.2">
      <c r="A183" s="6"/>
      <c r="B183" s="10"/>
      <c r="C183" s="11" t="str">
        <f t="shared" si="2"/>
        <v/>
      </c>
      <c r="D183" s="2"/>
      <c r="E183" s="2"/>
      <c r="F183" s="2"/>
      <c r="G183" s="2"/>
      <c r="H183" s="2"/>
      <c r="I183" s="2"/>
      <c r="J183" s="2"/>
      <c r="K183" s="2"/>
      <c r="L183" s="4"/>
      <c r="M183" s="4"/>
    </row>
    <row r="184" spans="1:13" x14ac:dyDescent="0.2">
      <c r="A184" s="6"/>
      <c r="B184" s="10"/>
      <c r="C184" s="11" t="str">
        <f t="shared" si="2"/>
        <v/>
      </c>
      <c r="D184" s="2"/>
      <c r="E184" s="2"/>
      <c r="F184" s="2"/>
      <c r="G184" s="2"/>
      <c r="H184" s="2"/>
      <c r="I184" s="2"/>
      <c r="J184" s="2"/>
      <c r="K184" s="2"/>
      <c r="L184" s="4"/>
      <c r="M184" s="4"/>
    </row>
    <row r="185" spans="1:13" x14ac:dyDescent="0.2">
      <c r="A185" s="6"/>
      <c r="B185" s="10"/>
      <c r="C185" s="11" t="str">
        <f t="shared" si="2"/>
        <v/>
      </c>
      <c r="D185" s="2"/>
      <c r="E185" s="2"/>
      <c r="F185" s="2"/>
      <c r="G185" s="2"/>
      <c r="H185" s="2"/>
      <c r="I185" s="2"/>
      <c r="J185" s="2"/>
      <c r="K185" s="2"/>
      <c r="L185" s="4"/>
      <c r="M185" s="4"/>
    </row>
    <row r="186" spans="1:13" x14ac:dyDescent="0.2">
      <c r="A186" s="6"/>
      <c r="B186" s="10"/>
      <c r="C186" s="11" t="str">
        <f t="shared" si="2"/>
        <v/>
      </c>
      <c r="D186" s="2"/>
      <c r="E186" s="2"/>
      <c r="F186" s="2"/>
      <c r="G186" s="2"/>
      <c r="H186" s="2"/>
      <c r="I186" s="2"/>
      <c r="J186" s="2"/>
      <c r="K186" s="2"/>
      <c r="L186" s="4"/>
      <c r="M186" s="4"/>
    </row>
    <row r="187" spans="1:13" x14ac:dyDescent="0.2">
      <c r="A187" s="6"/>
      <c r="B187" s="10"/>
      <c r="C187" s="11" t="str">
        <f t="shared" si="2"/>
        <v/>
      </c>
      <c r="D187" s="2"/>
      <c r="E187" s="2"/>
      <c r="F187" s="2"/>
      <c r="G187" s="2"/>
      <c r="H187" s="2"/>
      <c r="I187" s="2"/>
      <c r="J187" s="2"/>
      <c r="K187" s="2"/>
      <c r="L187" s="4"/>
      <c r="M187" s="4"/>
    </row>
    <row r="188" spans="1:13" x14ac:dyDescent="0.2">
      <c r="A188" s="6"/>
      <c r="B188" s="10"/>
      <c r="C188" s="11" t="str">
        <f t="shared" si="2"/>
        <v/>
      </c>
      <c r="D188" s="2"/>
      <c r="E188" s="2"/>
      <c r="F188" s="2"/>
      <c r="G188" s="2"/>
      <c r="H188" s="2"/>
      <c r="I188" s="2"/>
      <c r="J188" s="2"/>
      <c r="K188" s="2"/>
      <c r="L188" s="4"/>
      <c r="M188" s="4"/>
    </row>
    <row r="189" spans="1:13" x14ac:dyDescent="0.2">
      <c r="A189" s="6"/>
      <c r="B189" s="10"/>
      <c r="C189" s="11" t="str">
        <f t="shared" si="2"/>
        <v/>
      </c>
      <c r="D189" s="2"/>
      <c r="E189" s="2"/>
      <c r="F189" s="2"/>
      <c r="G189" s="2"/>
      <c r="H189" s="2"/>
      <c r="I189" s="2"/>
      <c r="J189" s="2"/>
      <c r="K189" s="2"/>
      <c r="L189" s="4"/>
      <c r="M189" s="4"/>
    </row>
    <row r="190" spans="1:13" x14ac:dyDescent="0.2">
      <c r="A190" s="6"/>
      <c r="B190" s="10"/>
      <c r="C190" s="11" t="str">
        <f t="shared" si="2"/>
        <v/>
      </c>
      <c r="D190" s="2"/>
      <c r="E190" s="2"/>
      <c r="F190" s="2"/>
      <c r="G190" s="2"/>
      <c r="H190" s="2"/>
      <c r="I190" s="2"/>
      <c r="J190" s="2"/>
      <c r="K190" s="2"/>
      <c r="L190" s="4"/>
      <c r="M190" s="4"/>
    </row>
    <row r="191" spans="1:13" x14ac:dyDescent="0.2">
      <c r="A191" s="6"/>
      <c r="B191" s="10"/>
      <c r="C191" s="11" t="str">
        <f t="shared" si="2"/>
        <v/>
      </c>
      <c r="D191" s="2"/>
      <c r="E191" s="2"/>
      <c r="F191" s="2"/>
      <c r="G191" s="2"/>
      <c r="H191" s="2"/>
      <c r="I191" s="2"/>
      <c r="J191" s="2"/>
      <c r="K191" s="2"/>
      <c r="L191" s="4"/>
      <c r="M191" s="4"/>
    </row>
    <row r="192" spans="1:13" x14ac:dyDescent="0.2">
      <c r="A192" s="6"/>
      <c r="B192" s="10"/>
      <c r="C192" s="11" t="str">
        <f t="shared" si="2"/>
        <v/>
      </c>
      <c r="D192" s="2"/>
      <c r="E192" s="2"/>
      <c r="F192" s="2"/>
      <c r="G192" s="2"/>
      <c r="H192" s="2"/>
      <c r="I192" s="2"/>
      <c r="J192" s="2"/>
      <c r="K192" s="2"/>
      <c r="L192" s="4"/>
      <c r="M192" s="4"/>
    </row>
    <row r="193" spans="1:13" x14ac:dyDescent="0.2">
      <c r="A193" s="6"/>
      <c r="B193" s="10"/>
      <c r="C193" s="11" t="str">
        <f t="shared" si="2"/>
        <v/>
      </c>
      <c r="D193" s="2"/>
      <c r="E193" s="2"/>
      <c r="F193" s="2"/>
      <c r="G193" s="2"/>
      <c r="H193" s="2"/>
      <c r="I193" s="2"/>
      <c r="J193" s="2"/>
      <c r="K193" s="2"/>
      <c r="L193" s="4"/>
      <c r="M193" s="4"/>
    </row>
    <row r="194" spans="1:13" x14ac:dyDescent="0.2">
      <c r="A194" s="6"/>
      <c r="B194" s="10"/>
      <c r="C194" s="11" t="str">
        <f t="shared" si="2"/>
        <v/>
      </c>
      <c r="D194" s="2"/>
      <c r="E194" s="2"/>
      <c r="F194" s="2"/>
      <c r="G194" s="2"/>
      <c r="H194" s="2"/>
      <c r="I194" s="2"/>
      <c r="J194" s="2"/>
      <c r="K194" s="2"/>
      <c r="L194" s="4"/>
      <c r="M194" s="4"/>
    </row>
    <row r="195" spans="1:13" x14ac:dyDescent="0.2">
      <c r="A195" s="6"/>
      <c r="B195" s="10"/>
      <c r="C195" s="11" t="str">
        <f t="shared" si="2"/>
        <v/>
      </c>
      <c r="D195" s="2"/>
      <c r="E195" s="2"/>
      <c r="F195" s="2"/>
      <c r="G195" s="2"/>
      <c r="H195" s="2"/>
      <c r="I195" s="2"/>
      <c r="J195" s="2"/>
      <c r="K195" s="2"/>
      <c r="L195" s="4"/>
      <c r="M195" s="4"/>
    </row>
    <row r="196" spans="1:13" x14ac:dyDescent="0.2">
      <c r="A196" s="6"/>
      <c r="B196" s="10"/>
      <c r="C196" s="11" t="str">
        <f t="shared" si="2"/>
        <v/>
      </c>
      <c r="D196" s="2"/>
      <c r="E196" s="2"/>
      <c r="F196" s="2"/>
      <c r="G196" s="2"/>
      <c r="H196" s="2"/>
      <c r="I196" s="2"/>
      <c r="J196" s="2"/>
      <c r="K196" s="2"/>
      <c r="L196" s="4"/>
      <c r="M196" s="4"/>
    </row>
    <row r="197" spans="1:13" x14ac:dyDescent="0.2">
      <c r="A197" s="6"/>
      <c r="B197" s="10"/>
      <c r="C197" s="11" t="str">
        <f t="shared" si="2"/>
        <v/>
      </c>
      <c r="D197" s="2"/>
      <c r="E197" s="2"/>
      <c r="F197" s="2"/>
      <c r="G197" s="2"/>
      <c r="H197" s="2"/>
      <c r="I197" s="2"/>
      <c r="J197" s="2"/>
      <c r="K197" s="2"/>
      <c r="L197" s="4"/>
      <c r="M197" s="4"/>
    </row>
    <row r="198" spans="1:13" x14ac:dyDescent="0.2">
      <c r="A198" s="6"/>
      <c r="B198" s="10"/>
      <c r="C198" s="11" t="str">
        <f t="shared" ref="C198:C209" si="3">IF(A198="","",A198-$A$6)</f>
        <v/>
      </c>
      <c r="D198" s="2"/>
      <c r="E198" s="2"/>
      <c r="F198" s="2"/>
      <c r="G198" s="2"/>
      <c r="H198" s="2"/>
      <c r="I198" s="2"/>
      <c r="J198" s="2"/>
      <c r="K198" s="2"/>
      <c r="L198" s="4"/>
      <c r="M198" s="4"/>
    </row>
    <row r="199" spans="1:13" x14ac:dyDescent="0.2">
      <c r="A199" s="6"/>
      <c r="B199" s="10"/>
      <c r="C199" s="11" t="str">
        <f t="shared" si="3"/>
        <v/>
      </c>
      <c r="D199" s="2"/>
      <c r="E199" s="2"/>
      <c r="F199" s="2"/>
      <c r="G199" s="2"/>
      <c r="H199" s="2"/>
      <c r="I199" s="2"/>
      <c r="J199" s="2"/>
      <c r="K199" s="2"/>
      <c r="L199" s="4"/>
      <c r="M199" s="4"/>
    </row>
    <row r="200" spans="1:13" x14ac:dyDescent="0.2">
      <c r="A200" s="6"/>
      <c r="B200" s="10"/>
      <c r="C200" s="11" t="str">
        <f t="shared" si="3"/>
        <v/>
      </c>
      <c r="D200" s="2"/>
      <c r="E200" s="2"/>
      <c r="F200" s="2"/>
      <c r="G200" s="2"/>
      <c r="H200" s="2"/>
      <c r="I200" s="2"/>
      <c r="J200" s="2"/>
      <c r="K200" s="2"/>
      <c r="L200" s="4"/>
      <c r="M200" s="4"/>
    </row>
    <row r="201" spans="1:13" x14ac:dyDescent="0.2">
      <c r="A201" s="6"/>
      <c r="B201" s="10"/>
      <c r="C201" s="11" t="str">
        <f t="shared" si="3"/>
        <v/>
      </c>
      <c r="D201" s="2"/>
      <c r="E201" s="2"/>
      <c r="F201" s="2"/>
      <c r="G201" s="2"/>
      <c r="H201" s="2"/>
      <c r="I201" s="2"/>
      <c r="J201" s="2"/>
      <c r="K201" s="2"/>
      <c r="L201" s="4"/>
      <c r="M201" s="4"/>
    </row>
    <row r="202" spans="1:13" x14ac:dyDescent="0.2">
      <c r="A202" s="6"/>
      <c r="B202" s="10"/>
      <c r="C202" s="11" t="str">
        <f t="shared" si="3"/>
        <v/>
      </c>
      <c r="D202" s="2"/>
      <c r="E202" s="2"/>
      <c r="F202" s="2"/>
      <c r="G202" s="2"/>
      <c r="H202" s="2"/>
      <c r="I202" s="2"/>
      <c r="J202" s="2"/>
      <c r="K202" s="2"/>
      <c r="L202" s="4"/>
      <c r="M202" s="4"/>
    </row>
    <row r="203" spans="1:13" x14ac:dyDescent="0.2">
      <c r="A203" s="6"/>
      <c r="B203" s="10"/>
      <c r="C203" s="11" t="str">
        <f t="shared" si="3"/>
        <v/>
      </c>
      <c r="D203" s="2"/>
      <c r="E203" s="2"/>
      <c r="F203" s="2"/>
      <c r="G203" s="2"/>
      <c r="H203" s="2"/>
      <c r="I203" s="2"/>
      <c r="J203" s="2"/>
      <c r="K203" s="2"/>
      <c r="L203" s="4"/>
      <c r="M203" s="4"/>
    </row>
    <row r="204" spans="1:13" x14ac:dyDescent="0.2">
      <c r="A204" s="6"/>
      <c r="B204" s="10"/>
      <c r="C204" s="11" t="str">
        <f t="shared" si="3"/>
        <v/>
      </c>
      <c r="D204" s="2"/>
      <c r="E204" s="2"/>
      <c r="F204" s="2"/>
      <c r="G204" s="2"/>
      <c r="H204" s="2"/>
      <c r="I204" s="2"/>
      <c r="J204" s="2"/>
      <c r="K204" s="2"/>
      <c r="L204" s="4"/>
      <c r="M204" s="4"/>
    </row>
    <row r="205" spans="1:13" x14ac:dyDescent="0.2">
      <c r="A205" s="6"/>
      <c r="B205" s="10"/>
      <c r="C205" s="11" t="str">
        <f t="shared" si="3"/>
        <v/>
      </c>
      <c r="D205" s="2"/>
      <c r="E205" s="2"/>
      <c r="F205" s="2"/>
      <c r="G205" s="2"/>
      <c r="H205" s="2"/>
      <c r="I205" s="2"/>
      <c r="J205" s="2"/>
      <c r="K205" s="2"/>
      <c r="L205" s="4"/>
      <c r="M205" s="4"/>
    </row>
    <row r="206" spans="1:13" x14ac:dyDescent="0.2">
      <c r="A206" s="6"/>
      <c r="B206" s="10"/>
      <c r="C206" s="11" t="str">
        <f t="shared" si="3"/>
        <v/>
      </c>
      <c r="D206" s="2"/>
      <c r="E206" s="2"/>
      <c r="F206" s="2"/>
      <c r="G206" s="2"/>
      <c r="H206" s="2"/>
      <c r="I206" s="2"/>
      <c r="J206" s="2"/>
      <c r="K206" s="2"/>
      <c r="L206" s="4"/>
      <c r="M206" s="4"/>
    </row>
    <row r="207" spans="1:13" x14ac:dyDescent="0.2">
      <c r="A207" s="6"/>
      <c r="B207" s="10"/>
      <c r="C207" s="11" t="str">
        <f t="shared" si="3"/>
        <v/>
      </c>
      <c r="D207" s="2"/>
      <c r="E207" s="2"/>
      <c r="F207" s="2"/>
      <c r="G207" s="2"/>
      <c r="H207" s="2"/>
      <c r="I207" s="2"/>
      <c r="J207" s="2"/>
      <c r="K207" s="2"/>
      <c r="L207" s="4"/>
      <c r="M207" s="4"/>
    </row>
    <row r="208" spans="1:13" x14ac:dyDescent="0.2">
      <c r="A208" s="6"/>
      <c r="B208" s="10"/>
      <c r="C208" s="11" t="str">
        <f t="shared" si="3"/>
        <v/>
      </c>
      <c r="D208" s="2"/>
      <c r="E208" s="2"/>
      <c r="F208" s="2"/>
      <c r="G208" s="2"/>
      <c r="H208" s="2"/>
      <c r="I208" s="2"/>
      <c r="J208" s="2"/>
      <c r="K208" s="2"/>
      <c r="L208" s="4"/>
      <c r="M208" s="4"/>
    </row>
    <row r="209" spans="1:13" x14ac:dyDescent="0.2">
      <c r="A209" s="6"/>
      <c r="B209" s="10"/>
      <c r="C209" s="11" t="str">
        <f t="shared" si="3"/>
        <v/>
      </c>
      <c r="D209" s="2"/>
      <c r="E209" s="2"/>
      <c r="F209" s="2"/>
      <c r="G209" s="2"/>
      <c r="H209" s="2"/>
      <c r="I209" s="2"/>
      <c r="J209" s="2"/>
      <c r="K209" s="2"/>
      <c r="L209" s="4"/>
      <c r="M209" s="4"/>
    </row>
    <row r="210" spans="1:13" x14ac:dyDescent="0.2">
      <c r="A210" s="10"/>
      <c r="B210" s="10"/>
      <c r="C210" s="11"/>
      <c r="D210" s="2"/>
      <c r="E210" s="2"/>
      <c r="F210" s="2"/>
      <c r="G210" s="2"/>
      <c r="H210" s="2"/>
      <c r="I210" s="2"/>
      <c r="J210" s="2"/>
      <c r="K210" s="2"/>
      <c r="L210" s="4"/>
      <c r="M210" s="4"/>
    </row>
    <row r="211" spans="1:13" x14ac:dyDescent="0.2">
      <c r="A211" s="10"/>
      <c r="B211" s="10"/>
      <c r="C211" s="11"/>
      <c r="D211" s="2"/>
      <c r="E211" s="2"/>
      <c r="F211" s="2"/>
      <c r="G211" s="2"/>
      <c r="H211" s="2"/>
      <c r="I211" s="2"/>
      <c r="J211" s="2"/>
      <c r="K211" s="2"/>
      <c r="L211" s="4"/>
      <c r="M211" s="4"/>
    </row>
    <row r="212" spans="1:13" x14ac:dyDescent="0.2">
      <c r="A212" s="10"/>
      <c r="B212" s="10"/>
      <c r="C212" s="11"/>
      <c r="D212" s="2"/>
      <c r="E212" s="2"/>
      <c r="F212" s="2"/>
      <c r="G212" s="2"/>
      <c r="H212" s="2"/>
      <c r="I212" s="2"/>
      <c r="J212" s="2"/>
      <c r="K212" s="2"/>
      <c r="L212" s="4"/>
      <c r="M212" s="4"/>
    </row>
    <row r="213" spans="1:13" x14ac:dyDescent="0.2">
      <c r="A213" s="10"/>
      <c r="B213" s="10"/>
      <c r="C213" s="11"/>
      <c r="D213" s="2"/>
      <c r="E213" s="2"/>
      <c r="F213" s="2"/>
      <c r="G213" s="2"/>
      <c r="H213" s="2"/>
      <c r="I213" s="2"/>
      <c r="J213" s="2"/>
      <c r="K213" s="2"/>
      <c r="L213" s="4"/>
      <c r="M213" s="4"/>
    </row>
    <row r="214" spans="1:13" x14ac:dyDescent="0.2">
      <c r="A214" s="10"/>
      <c r="B214" s="10"/>
      <c r="C214" s="11"/>
      <c r="D214" s="2"/>
      <c r="E214" s="2"/>
      <c r="F214" s="2"/>
      <c r="G214" s="2"/>
      <c r="H214" s="2"/>
      <c r="I214" s="2"/>
      <c r="J214" s="2"/>
      <c r="K214" s="2"/>
      <c r="L214" s="4"/>
      <c r="M214" s="4"/>
    </row>
    <row r="215" spans="1:13" x14ac:dyDescent="0.2">
      <c r="A215" s="10"/>
      <c r="B215" s="10"/>
      <c r="C215" s="11"/>
      <c r="D215" s="2"/>
      <c r="E215" s="2"/>
      <c r="F215" s="2"/>
      <c r="G215" s="2"/>
      <c r="H215" s="2"/>
      <c r="I215" s="2"/>
      <c r="J215" s="2"/>
      <c r="K215" s="2"/>
      <c r="L215" s="4"/>
      <c r="M215" s="4"/>
    </row>
    <row r="216" spans="1:13" x14ac:dyDescent="0.2">
      <c r="A216" s="10"/>
      <c r="B216" s="10"/>
      <c r="C216" s="11"/>
      <c r="D216" s="2"/>
      <c r="E216" s="2"/>
      <c r="F216" s="2"/>
      <c r="G216" s="2"/>
      <c r="H216" s="2"/>
      <c r="I216" s="2"/>
      <c r="J216" s="2"/>
      <c r="K216" s="2"/>
      <c r="L216" s="4"/>
      <c r="M216" s="4"/>
    </row>
    <row r="217" spans="1:13" x14ac:dyDescent="0.2">
      <c r="A217" s="10"/>
      <c r="B217" s="10"/>
      <c r="C217" s="11"/>
      <c r="D217" s="2"/>
      <c r="E217" s="2"/>
      <c r="F217" s="2"/>
      <c r="G217" s="2"/>
      <c r="H217" s="2"/>
      <c r="I217" s="2"/>
      <c r="J217" s="2"/>
      <c r="K217" s="2"/>
      <c r="L217" s="4"/>
      <c r="M217" s="4"/>
    </row>
    <row r="218" spans="1:13" x14ac:dyDescent="0.2">
      <c r="A218" s="10"/>
      <c r="B218" s="10"/>
      <c r="C218" s="11"/>
      <c r="D218" s="2"/>
      <c r="E218" s="2"/>
      <c r="F218" s="2"/>
      <c r="G218" s="2"/>
      <c r="H218" s="2"/>
      <c r="I218" s="2"/>
      <c r="J218" s="2"/>
      <c r="K218" s="2"/>
      <c r="L218" s="4"/>
      <c r="M218" s="4"/>
    </row>
    <row r="219" spans="1:13" x14ac:dyDescent="0.2">
      <c r="A219" s="10"/>
      <c r="B219" s="10"/>
      <c r="C219" s="11"/>
      <c r="D219" s="2"/>
      <c r="E219" s="2"/>
      <c r="F219" s="2"/>
      <c r="G219" s="2"/>
      <c r="H219" s="2"/>
      <c r="I219" s="2"/>
      <c r="J219" s="2"/>
      <c r="K219" s="2"/>
      <c r="L219" s="4"/>
      <c r="M219" s="4"/>
    </row>
    <row r="220" spans="1:13" x14ac:dyDescent="0.2">
      <c r="A220" s="10"/>
      <c r="B220" s="10"/>
      <c r="C220" s="11"/>
      <c r="D220" s="2"/>
      <c r="E220" s="2"/>
      <c r="F220" s="2"/>
      <c r="G220" s="2"/>
      <c r="H220" s="2"/>
      <c r="I220" s="2"/>
      <c r="J220" s="2"/>
      <c r="K220" s="2"/>
      <c r="L220" s="4"/>
      <c r="M220" s="4"/>
    </row>
    <row r="221" spans="1:13" x14ac:dyDescent="0.2">
      <c r="A221" s="10"/>
      <c r="B221" s="10"/>
      <c r="C221" s="11"/>
      <c r="D221" s="2"/>
      <c r="E221" s="2"/>
      <c r="F221" s="2"/>
      <c r="G221" s="2"/>
      <c r="H221" s="2"/>
      <c r="I221" s="2"/>
      <c r="J221" s="2"/>
      <c r="K221" s="2"/>
      <c r="L221" s="4"/>
      <c r="M221" s="4"/>
    </row>
    <row r="222" spans="1:13" x14ac:dyDescent="0.2">
      <c r="A222" s="10"/>
      <c r="B222" s="10"/>
      <c r="C222" s="11"/>
      <c r="D222" s="2"/>
      <c r="E222" s="2"/>
      <c r="F222" s="2"/>
      <c r="G222" s="2"/>
      <c r="H222" s="2"/>
      <c r="I222" s="2"/>
      <c r="J222" s="2"/>
      <c r="K222" s="2"/>
      <c r="L222" s="4"/>
      <c r="M222" s="4"/>
    </row>
    <row r="223" spans="1:13" x14ac:dyDescent="0.2">
      <c r="A223" s="10"/>
      <c r="B223" s="10"/>
      <c r="C223" s="11"/>
      <c r="D223" s="2"/>
      <c r="E223" s="2"/>
      <c r="F223" s="2"/>
      <c r="G223" s="2"/>
      <c r="H223" s="2"/>
      <c r="I223" s="2"/>
      <c r="J223" s="2"/>
      <c r="K223" s="2"/>
      <c r="L223" s="4"/>
      <c r="M223" s="4"/>
    </row>
    <row r="224" spans="1:13" x14ac:dyDescent="0.2">
      <c r="A224" s="10"/>
      <c r="B224" s="10"/>
      <c r="C224" s="11"/>
      <c r="D224" s="2"/>
      <c r="E224" s="2"/>
      <c r="F224" s="2"/>
      <c r="G224" s="2"/>
      <c r="H224" s="2"/>
      <c r="I224" s="2"/>
      <c r="J224" s="2"/>
      <c r="K224" s="2"/>
      <c r="L224" s="4"/>
      <c r="M224" s="4"/>
    </row>
    <row r="225" spans="1:13" x14ac:dyDescent="0.2">
      <c r="A225" s="10"/>
      <c r="B225" s="10"/>
      <c r="C225" s="11"/>
      <c r="D225" s="2"/>
      <c r="E225" s="2"/>
      <c r="F225" s="2"/>
      <c r="G225" s="2"/>
      <c r="H225" s="2"/>
      <c r="I225" s="2"/>
      <c r="J225" s="2"/>
      <c r="K225" s="2"/>
      <c r="L225" s="4"/>
      <c r="M225" s="4"/>
    </row>
    <row r="226" spans="1:13" x14ac:dyDescent="0.2">
      <c r="A226" s="10"/>
      <c r="B226" s="10"/>
      <c r="C226" s="11"/>
      <c r="D226" s="2"/>
      <c r="E226" s="2"/>
      <c r="F226" s="2"/>
      <c r="G226" s="2"/>
      <c r="H226" s="2"/>
      <c r="I226" s="2"/>
      <c r="J226" s="2"/>
      <c r="K226" s="2"/>
      <c r="L226" s="4"/>
      <c r="M226" s="4"/>
    </row>
    <row r="227" spans="1:13" x14ac:dyDescent="0.2">
      <c r="A227" s="10"/>
      <c r="B227" s="10"/>
      <c r="C227" s="11"/>
      <c r="D227" s="2"/>
      <c r="E227" s="2"/>
      <c r="F227" s="2"/>
      <c r="G227" s="2"/>
      <c r="H227" s="2"/>
      <c r="I227" s="2"/>
      <c r="J227" s="2"/>
      <c r="K227" s="2"/>
      <c r="L227" s="4"/>
      <c r="M227" s="4"/>
    </row>
    <row r="228" spans="1:13" x14ac:dyDescent="0.2">
      <c r="A228" s="10"/>
      <c r="B228" s="10"/>
      <c r="C228" s="11"/>
      <c r="D228" s="2"/>
      <c r="E228" s="2"/>
      <c r="F228" s="2"/>
      <c r="G228" s="2"/>
      <c r="H228" s="2"/>
      <c r="I228" s="2"/>
      <c r="J228" s="2"/>
      <c r="K228" s="2"/>
      <c r="L228" s="4"/>
      <c r="M228" s="4"/>
    </row>
    <row r="229" spans="1:13" x14ac:dyDescent="0.2">
      <c r="A229" s="10"/>
      <c r="B229" s="10"/>
      <c r="C229" s="11"/>
      <c r="D229" s="2"/>
      <c r="E229" s="2"/>
      <c r="F229" s="2"/>
      <c r="G229" s="2"/>
      <c r="H229" s="2"/>
      <c r="I229" s="2"/>
      <c r="J229" s="2"/>
      <c r="K229" s="2"/>
      <c r="L229" s="4"/>
      <c r="M229" s="4"/>
    </row>
    <row r="230" spans="1:13" x14ac:dyDescent="0.2">
      <c r="A230" s="10"/>
      <c r="B230" s="10"/>
      <c r="C230" s="11"/>
      <c r="D230" s="2"/>
      <c r="E230" s="2"/>
      <c r="F230" s="2"/>
      <c r="G230" s="2"/>
      <c r="H230" s="2"/>
      <c r="I230" s="2"/>
      <c r="J230" s="2"/>
      <c r="K230" s="2"/>
      <c r="L230" s="4"/>
      <c r="M230" s="4"/>
    </row>
    <row r="231" spans="1:13" x14ac:dyDescent="0.2">
      <c r="A231" s="10"/>
      <c r="B231" s="10"/>
      <c r="C231" s="11"/>
      <c r="D231" s="2"/>
      <c r="E231" s="2"/>
      <c r="F231" s="2"/>
      <c r="G231" s="2"/>
      <c r="H231" s="2"/>
      <c r="I231" s="2"/>
      <c r="J231" s="2"/>
      <c r="K231" s="2"/>
      <c r="L231" s="4"/>
      <c r="M231" s="4"/>
    </row>
    <row r="232" spans="1:13" x14ac:dyDescent="0.2">
      <c r="A232" s="10"/>
      <c r="B232" s="10"/>
      <c r="C232" s="11"/>
      <c r="D232" s="2"/>
      <c r="E232" s="2"/>
      <c r="F232" s="2"/>
      <c r="G232" s="2"/>
      <c r="H232" s="2"/>
      <c r="I232" s="2"/>
      <c r="J232" s="2"/>
      <c r="K232" s="2"/>
      <c r="L232" s="4"/>
      <c r="M232" s="4"/>
    </row>
    <row r="233" spans="1:13" x14ac:dyDescent="0.2">
      <c r="A233" s="10"/>
      <c r="B233" s="10"/>
      <c r="C233" s="11"/>
      <c r="D233" s="2"/>
      <c r="E233" s="2"/>
      <c r="F233" s="2"/>
      <c r="G233" s="2"/>
      <c r="H233" s="2"/>
      <c r="I233" s="2"/>
      <c r="J233" s="2"/>
      <c r="K233" s="2"/>
      <c r="L233" s="4"/>
      <c r="M233" s="4"/>
    </row>
    <row r="234" spans="1:13" x14ac:dyDescent="0.2">
      <c r="A234" s="10"/>
      <c r="B234" s="10"/>
      <c r="C234" s="11"/>
      <c r="D234" s="2"/>
      <c r="E234" s="2"/>
      <c r="F234" s="2"/>
      <c r="G234" s="2"/>
      <c r="H234" s="2"/>
      <c r="I234" s="2"/>
      <c r="J234" s="2"/>
      <c r="K234" s="2"/>
      <c r="L234" s="4"/>
      <c r="M234" s="4"/>
    </row>
    <row r="235" spans="1:13" x14ac:dyDescent="0.2">
      <c r="A235" s="10"/>
      <c r="B235" s="10"/>
      <c r="C235" s="11"/>
      <c r="D235" s="2"/>
      <c r="E235" s="2"/>
      <c r="F235" s="2"/>
      <c r="G235" s="2"/>
      <c r="H235" s="2"/>
      <c r="I235" s="2"/>
      <c r="J235" s="2"/>
      <c r="K235" s="2"/>
      <c r="L235" s="4"/>
      <c r="M235" s="4"/>
    </row>
    <row r="236" spans="1:13" x14ac:dyDescent="0.2">
      <c r="A236" s="10"/>
      <c r="B236" s="10"/>
      <c r="C236" s="11"/>
      <c r="D236" s="2"/>
      <c r="E236" s="2"/>
      <c r="F236" s="2"/>
      <c r="G236" s="2"/>
      <c r="H236" s="2"/>
      <c r="I236" s="2"/>
      <c r="J236" s="2"/>
      <c r="K236" s="2"/>
      <c r="L236" s="4"/>
      <c r="M236" s="4"/>
    </row>
    <row r="237" spans="1:13" x14ac:dyDescent="0.2">
      <c r="A237" s="10"/>
      <c r="B237" s="10"/>
      <c r="C237" s="11"/>
      <c r="D237" s="2"/>
      <c r="E237" s="2"/>
      <c r="F237" s="2"/>
      <c r="G237" s="2"/>
      <c r="H237" s="2"/>
      <c r="I237" s="2"/>
      <c r="J237" s="2"/>
      <c r="K237" s="2"/>
      <c r="L237" s="4"/>
      <c r="M237" s="4"/>
    </row>
    <row r="238" spans="1:13" x14ac:dyDescent="0.2">
      <c r="A238" s="10"/>
      <c r="B238" s="10"/>
      <c r="C238" s="11"/>
      <c r="D238" s="2"/>
      <c r="E238" s="2"/>
      <c r="F238" s="2"/>
      <c r="G238" s="2"/>
      <c r="H238" s="2"/>
      <c r="I238" s="2"/>
      <c r="J238" s="2"/>
      <c r="K238" s="2"/>
      <c r="L238" s="4"/>
      <c r="M238" s="4"/>
    </row>
    <row r="239" spans="1:13" x14ac:dyDescent="0.2">
      <c r="A239" s="10"/>
      <c r="B239" s="10"/>
      <c r="C239" s="11"/>
      <c r="D239" s="2"/>
      <c r="E239" s="2"/>
      <c r="F239" s="2"/>
      <c r="G239" s="2"/>
      <c r="H239" s="2"/>
      <c r="I239" s="2"/>
      <c r="J239" s="2"/>
      <c r="K239" s="2"/>
      <c r="L239" s="4"/>
      <c r="M239" s="4"/>
    </row>
    <row r="240" spans="1:13" x14ac:dyDescent="0.2">
      <c r="A240" s="10"/>
      <c r="B240" s="10"/>
      <c r="C240" s="11"/>
      <c r="D240" s="2"/>
      <c r="E240" s="2"/>
      <c r="F240" s="2"/>
      <c r="G240" s="2"/>
      <c r="H240" s="2"/>
      <c r="I240" s="2"/>
      <c r="J240" s="2"/>
      <c r="K240" s="2"/>
      <c r="L240" s="4"/>
      <c r="M240" s="4"/>
    </row>
    <row r="241" spans="1:13" x14ac:dyDescent="0.2">
      <c r="A241" s="10"/>
      <c r="B241" s="10"/>
      <c r="C241" s="11"/>
      <c r="D241" s="2"/>
      <c r="E241" s="2"/>
      <c r="F241" s="2"/>
      <c r="G241" s="2"/>
      <c r="H241" s="2"/>
      <c r="I241" s="2"/>
      <c r="J241" s="2"/>
      <c r="K241" s="2"/>
      <c r="L241" s="4"/>
      <c r="M241" s="4"/>
    </row>
    <row r="242" spans="1:13" x14ac:dyDescent="0.2">
      <c r="A242" s="10"/>
      <c r="B242" s="10"/>
      <c r="C242" s="11"/>
      <c r="D242" s="2"/>
      <c r="E242" s="2"/>
      <c r="F242" s="2"/>
      <c r="G242" s="2"/>
      <c r="H242" s="2"/>
      <c r="I242" s="2"/>
      <c r="J242" s="2"/>
      <c r="K242" s="2"/>
      <c r="L242" s="4"/>
      <c r="M242" s="4"/>
    </row>
    <row r="243" spans="1:13" x14ac:dyDescent="0.2">
      <c r="A243" s="10"/>
      <c r="B243" s="10"/>
      <c r="C243" s="11"/>
      <c r="D243" s="2"/>
      <c r="E243" s="2"/>
      <c r="F243" s="2"/>
      <c r="G243" s="2"/>
      <c r="H243" s="2"/>
      <c r="I243" s="2"/>
      <c r="J243" s="2"/>
      <c r="K243" s="2"/>
      <c r="L243" s="4"/>
      <c r="M243" s="4"/>
    </row>
    <row r="244" spans="1:13" x14ac:dyDescent="0.2">
      <c r="A244" s="10"/>
      <c r="B244" s="10"/>
      <c r="C244" s="11"/>
      <c r="D244" s="2"/>
      <c r="E244" s="2"/>
      <c r="F244" s="2"/>
      <c r="G244" s="2"/>
      <c r="H244" s="2"/>
      <c r="I244" s="2"/>
      <c r="J244" s="2"/>
      <c r="K244" s="2"/>
      <c r="L244" s="4"/>
      <c r="M244" s="4"/>
    </row>
    <row r="245" spans="1:13" x14ac:dyDescent="0.2">
      <c r="A245" s="10"/>
      <c r="B245" s="10"/>
      <c r="C245" s="11"/>
      <c r="D245" s="2"/>
      <c r="E245" s="2"/>
      <c r="F245" s="2"/>
      <c r="G245" s="2"/>
      <c r="H245" s="2"/>
      <c r="I245" s="2"/>
      <c r="J245" s="2"/>
      <c r="K245" s="2"/>
      <c r="L245" s="4"/>
      <c r="M245" s="4"/>
    </row>
    <row r="246" spans="1:13" x14ac:dyDescent="0.2">
      <c r="A246" s="10"/>
      <c r="B246" s="10"/>
      <c r="C246" s="11"/>
      <c r="D246" s="2"/>
      <c r="E246" s="2"/>
      <c r="F246" s="2"/>
      <c r="G246" s="2"/>
      <c r="H246" s="2"/>
      <c r="I246" s="2"/>
      <c r="J246" s="2"/>
      <c r="K246" s="2"/>
      <c r="L246" s="4"/>
      <c r="M246" s="4"/>
    </row>
    <row r="247" spans="1:13" x14ac:dyDescent="0.2">
      <c r="A247" s="10"/>
      <c r="B247" s="10"/>
      <c r="C247" s="11"/>
      <c r="D247" s="2"/>
      <c r="E247" s="2"/>
      <c r="F247" s="2"/>
      <c r="G247" s="2"/>
      <c r="H247" s="2"/>
      <c r="I247" s="2"/>
      <c r="J247" s="2"/>
      <c r="K247" s="2"/>
      <c r="L247" s="4"/>
      <c r="M247" s="4"/>
    </row>
    <row r="248" spans="1:13" x14ac:dyDescent="0.2">
      <c r="A248" s="10"/>
      <c r="B248" s="10"/>
      <c r="C248" s="11"/>
      <c r="D248" s="2"/>
      <c r="E248" s="2"/>
      <c r="F248" s="2"/>
      <c r="G248" s="2"/>
      <c r="H248" s="2"/>
      <c r="I248" s="2"/>
      <c r="J248" s="2"/>
      <c r="K248" s="2"/>
      <c r="L248" s="4"/>
      <c r="M248" s="4"/>
    </row>
    <row r="249" spans="1:13" x14ac:dyDescent="0.2">
      <c r="A249" s="10"/>
      <c r="B249" s="10"/>
      <c r="C249" s="11"/>
      <c r="D249" s="2"/>
      <c r="E249" s="2"/>
      <c r="F249" s="2"/>
      <c r="G249" s="2"/>
      <c r="H249" s="2"/>
      <c r="I249" s="2"/>
      <c r="J249" s="2"/>
      <c r="K249" s="2"/>
      <c r="L249" s="4"/>
      <c r="M249" s="4"/>
    </row>
    <row r="250" spans="1:13" x14ac:dyDescent="0.2">
      <c r="A250" s="10"/>
      <c r="B250" s="10"/>
      <c r="C250" s="11"/>
      <c r="D250" s="2"/>
      <c r="E250" s="2"/>
      <c r="F250" s="2"/>
      <c r="G250" s="2"/>
      <c r="H250" s="2"/>
      <c r="I250" s="2"/>
      <c r="J250" s="2"/>
      <c r="K250" s="2"/>
      <c r="L250" s="4"/>
      <c r="M250" s="4"/>
    </row>
    <row r="251" spans="1:13" x14ac:dyDescent="0.2">
      <c r="A251" s="10"/>
      <c r="B251" s="10"/>
      <c r="C251" s="11"/>
      <c r="D251" s="2"/>
      <c r="E251" s="2"/>
      <c r="F251" s="2"/>
      <c r="G251" s="2"/>
      <c r="H251" s="2"/>
      <c r="I251" s="2"/>
      <c r="J251" s="2"/>
      <c r="K251" s="2"/>
      <c r="L251" s="4"/>
      <c r="M251" s="4"/>
    </row>
    <row r="252" spans="1:13" x14ac:dyDescent="0.2">
      <c r="A252" s="10"/>
      <c r="B252" s="10"/>
      <c r="C252" s="11"/>
      <c r="D252" s="2"/>
      <c r="E252" s="2"/>
      <c r="F252" s="2"/>
      <c r="G252" s="2"/>
      <c r="H252" s="2"/>
      <c r="I252" s="2"/>
      <c r="J252" s="2"/>
      <c r="K252" s="2"/>
      <c r="L252" s="4"/>
      <c r="M252" s="4"/>
    </row>
    <row r="253" spans="1:13" x14ac:dyDescent="0.2">
      <c r="A253" s="10"/>
      <c r="B253" s="10"/>
      <c r="C253" s="11"/>
      <c r="D253" s="2"/>
      <c r="E253" s="2"/>
      <c r="F253" s="2"/>
      <c r="G253" s="2"/>
      <c r="H253" s="2"/>
      <c r="I253" s="2"/>
      <c r="J253" s="2"/>
      <c r="K253" s="2"/>
      <c r="L253" s="4"/>
      <c r="M253" s="4"/>
    </row>
    <row r="254" spans="1:13" x14ac:dyDescent="0.2">
      <c r="A254" s="10"/>
      <c r="B254" s="10"/>
      <c r="C254" s="11"/>
      <c r="D254" s="2"/>
      <c r="E254" s="2"/>
      <c r="F254" s="2"/>
      <c r="G254" s="2"/>
      <c r="H254" s="2"/>
      <c r="I254" s="2"/>
      <c r="J254" s="2"/>
      <c r="K254" s="2"/>
      <c r="L254" s="4"/>
      <c r="M254" s="4"/>
    </row>
    <row r="255" spans="1:13" x14ac:dyDescent="0.2">
      <c r="A255" s="10"/>
      <c r="B255" s="10"/>
      <c r="C255" s="11"/>
      <c r="D255" s="2"/>
      <c r="E255" s="2"/>
      <c r="F255" s="2"/>
      <c r="G255" s="2"/>
      <c r="H255" s="2"/>
      <c r="I255" s="2"/>
      <c r="J255" s="2"/>
      <c r="K255" s="2"/>
      <c r="L255" s="4"/>
      <c r="M255" s="4"/>
    </row>
    <row r="256" spans="1:13" x14ac:dyDescent="0.2">
      <c r="A256" s="10"/>
      <c r="B256" s="10"/>
      <c r="C256" s="11"/>
      <c r="D256" s="2"/>
      <c r="E256" s="2"/>
      <c r="F256" s="2"/>
      <c r="G256" s="2"/>
      <c r="H256" s="2"/>
      <c r="I256" s="2"/>
      <c r="J256" s="2"/>
      <c r="K256" s="2"/>
      <c r="L256" s="4"/>
      <c r="M256" s="4"/>
    </row>
    <row r="257" spans="1:13" x14ac:dyDescent="0.2">
      <c r="A257" s="10"/>
      <c r="B257" s="10"/>
      <c r="C257" s="11"/>
      <c r="D257" s="2"/>
      <c r="E257" s="2"/>
      <c r="F257" s="2"/>
      <c r="G257" s="2"/>
      <c r="H257" s="2"/>
      <c r="I257" s="2"/>
      <c r="J257" s="2"/>
      <c r="K257" s="2"/>
      <c r="L257" s="4"/>
      <c r="M257" s="4"/>
    </row>
    <row r="258" spans="1:13" x14ac:dyDescent="0.2">
      <c r="A258" s="10"/>
      <c r="B258" s="10"/>
      <c r="C258" s="11"/>
      <c r="D258" s="2"/>
      <c r="E258" s="2"/>
      <c r="F258" s="2"/>
      <c r="G258" s="2"/>
      <c r="H258" s="2"/>
      <c r="I258" s="2"/>
      <c r="J258" s="2"/>
      <c r="K258" s="2"/>
      <c r="L258" s="4"/>
      <c r="M258" s="4"/>
    </row>
    <row r="259" spans="1:13" x14ac:dyDescent="0.2">
      <c r="A259" s="10"/>
      <c r="B259" s="10"/>
      <c r="C259" s="11"/>
      <c r="D259" s="2"/>
      <c r="E259" s="2"/>
      <c r="F259" s="2"/>
      <c r="G259" s="2"/>
      <c r="H259" s="2"/>
      <c r="I259" s="2"/>
      <c r="J259" s="2"/>
      <c r="K259" s="2"/>
      <c r="L259" s="4"/>
      <c r="M259" s="4"/>
    </row>
    <row r="260" spans="1:13" x14ac:dyDescent="0.2">
      <c r="A260" s="10"/>
      <c r="B260" s="10"/>
      <c r="C260" s="11"/>
      <c r="D260" s="2"/>
      <c r="E260" s="2"/>
      <c r="F260" s="2"/>
      <c r="G260" s="2"/>
      <c r="H260" s="2"/>
      <c r="I260" s="2"/>
      <c r="J260" s="2"/>
      <c r="K260" s="2"/>
      <c r="L260" s="4"/>
      <c r="M260" s="4"/>
    </row>
    <row r="261" spans="1:13" x14ac:dyDescent="0.2">
      <c r="A261" s="10"/>
      <c r="B261" s="10"/>
      <c r="C261" s="11"/>
      <c r="D261" s="2"/>
      <c r="E261" s="2"/>
      <c r="F261" s="2"/>
      <c r="G261" s="2"/>
      <c r="H261" s="2"/>
      <c r="I261" s="2"/>
      <c r="J261" s="2"/>
      <c r="K261" s="2"/>
      <c r="L261" s="4"/>
      <c r="M261" s="4"/>
    </row>
    <row r="262" spans="1:13" x14ac:dyDescent="0.2">
      <c r="A262" s="10"/>
      <c r="B262" s="10"/>
      <c r="C262" s="11"/>
      <c r="D262" s="2"/>
      <c r="E262" s="2"/>
      <c r="F262" s="2"/>
      <c r="G262" s="2"/>
      <c r="H262" s="2"/>
      <c r="I262" s="2"/>
      <c r="J262" s="2"/>
      <c r="K262" s="2"/>
      <c r="L262" s="4"/>
      <c r="M262" s="4"/>
    </row>
    <row r="263" spans="1:13" x14ac:dyDescent="0.2">
      <c r="A263" s="10"/>
      <c r="B263" s="10"/>
      <c r="C263" s="11"/>
      <c r="D263" s="2"/>
      <c r="E263" s="2"/>
      <c r="F263" s="2"/>
      <c r="G263" s="2"/>
      <c r="H263" s="2"/>
      <c r="I263" s="2"/>
      <c r="J263" s="2"/>
      <c r="K263" s="2"/>
      <c r="L263" s="4"/>
      <c r="M263" s="4"/>
    </row>
    <row r="264" spans="1:13" x14ac:dyDescent="0.2">
      <c r="A264" s="10"/>
      <c r="B264" s="10"/>
      <c r="C264" s="11"/>
      <c r="D264" s="2"/>
      <c r="E264" s="2"/>
      <c r="F264" s="2"/>
      <c r="G264" s="2"/>
      <c r="H264" s="2"/>
      <c r="I264" s="2"/>
      <c r="J264" s="2"/>
      <c r="K264" s="2"/>
      <c r="L264" s="4"/>
      <c r="M264" s="4"/>
    </row>
    <row r="265" spans="1:13" x14ac:dyDescent="0.2">
      <c r="A265" s="10"/>
      <c r="B265" s="10"/>
      <c r="C265" s="11"/>
      <c r="D265" s="2"/>
      <c r="E265" s="2"/>
      <c r="F265" s="2"/>
      <c r="G265" s="2"/>
      <c r="H265" s="2"/>
      <c r="I265" s="2"/>
      <c r="J265" s="2"/>
      <c r="K265" s="2"/>
      <c r="L265" s="4"/>
      <c r="M265" s="4"/>
    </row>
    <row r="266" spans="1:13" x14ac:dyDescent="0.2">
      <c r="A266" s="10"/>
      <c r="B266" s="10"/>
      <c r="C266" s="11"/>
      <c r="D266" s="2"/>
      <c r="E266" s="2"/>
      <c r="F266" s="2"/>
      <c r="G266" s="2"/>
      <c r="H266" s="2"/>
      <c r="I266" s="2"/>
      <c r="J266" s="2"/>
      <c r="K266" s="2"/>
      <c r="L266" s="4"/>
      <c r="M266" s="4"/>
    </row>
    <row r="267" spans="1:13" x14ac:dyDescent="0.2">
      <c r="A267" s="10"/>
      <c r="B267" s="10"/>
      <c r="C267" s="11"/>
      <c r="D267" s="2"/>
      <c r="E267" s="2"/>
      <c r="F267" s="2"/>
      <c r="G267" s="2"/>
      <c r="H267" s="2"/>
      <c r="I267" s="2"/>
      <c r="J267" s="2"/>
      <c r="K267" s="2"/>
      <c r="L267" s="4"/>
      <c r="M267" s="4"/>
    </row>
    <row r="268" spans="1:13" x14ac:dyDescent="0.2">
      <c r="A268" s="10"/>
      <c r="B268" s="10"/>
      <c r="C268" s="11"/>
      <c r="D268" s="2"/>
      <c r="E268" s="2"/>
      <c r="F268" s="2"/>
      <c r="G268" s="2"/>
      <c r="H268" s="2"/>
      <c r="I268" s="2"/>
      <c r="J268" s="2"/>
      <c r="K268" s="2"/>
      <c r="L268" s="4"/>
      <c r="M268" s="4"/>
    </row>
    <row r="269" spans="1:13" x14ac:dyDescent="0.2">
      <c r="A269" s="10"/>
      <c r="B269" s="10"/>
      <c r="C269" s="11"/>
      <c r="D269" s="2"/>
      <c r="E269" s="2"/>
      <c r="F269" s="2"/>
      <c r="G269" s="2"/>
      <c r="H269" s="2"/>
      <c r="I269" s="2"/>
      <c r="J269" s="2"/>
      <c r="K269" s="2"/>
      <c r="L269" s="4"/>
      <c r="M269" s="4"/>
    </row>
    <row r="270" spans="1:13" x14ac:dyDescent="0.2">
      <c r="A270" s="10"/>
      <c r="B270" s="10"/>
      <c r="C270" s="11"/>
      <c r="D270" s="2"/>
      <c r="E270" s="2"/>
      <c r="F270" s="2"/>
      <c r="G270" s="2"/>
      <c r="H270" s="2"/>
      <c r="I270" s="2"/>
      <c r="J270" s="2"/>
      <c r="K270" s="2"/>
      <c r="L270" s="4"/>
      <c r="M270" s="4"/>
    </row>
    <row r="271" spans="1:13" x14ac:dyDescent="0.2">
      <c r="A271" s="10"/>
      <c r="B271" s="10"/>
      <c r="C271" s="11"/>
      <c r="D271" s="2"/>
      <c r="E271" s="2"/>
      <c r="F271" s="2"/>
      <c r="G271" s="2"/>
      <c r="H271" s="2"/>
      <c r="I271" s="2"/>
      <c r="J271" s="2"/>
      <c r="K271" s="2"/>
      <c r="L271" s="4"/>
      <c r="M271" s="4"/>
    </row>
    <row r="272" spans="1:13" x14ac:dyDescent="0.2">
      <c r="A272" s="10"/>
      <c r="B272" s="10"/>
      <c r="C272" s="11"/>
      <c r="D272" s="2"/>
      <c r="E272" s="2"/>
      <c r="F272" s="2"/>
      <c r="G272" s="2"/>
      <c r="H272" s="2"/>
      <c r="I272" s="2"/>
      <c r="J272" s="2"/>
      <c r="K272" s="2"/>
      <c r="L272" s="4"/>
      <c r="M272" s="4"/>
    </row>
    <row r="273" spans="1:13" x14ac:dyDescent="0.2">
      <c r="A273" s="10"/>
      <c r="B273" s="10"/>
      <c r="C273" s="11"/>
      <c r="D273" s="2"/>
      <c r="E273" s="2"/>
      <c r="F273" s="2"/>
      <c r="G273" s="2"/>
      <c r="H273" s="2"/>
      <c r="I273" s="2"/>
      <c r="J273" s="2"/>
      <c r="K273" s="2"/>
      <c r="L273" s="4"/>
      <c r="M273" s="4"/>
    </row>
    <row r="274" spans="1:13" x14ac:dyDescent="0.2">
      <c r="A274" s="10"/>
      <c r="B274" s="10"/>
      <c r="C274" s="11"/>
      <c r="D274" s="2"/>
      <c r="E274" s="2"/>
      <c r="F274" s="2"/>
      <c r="G274" s="2"/>
      <c r="H274" s="2"/>
      <c r="I274" s="2"/>
      <c r="J274" s="2"/>
      <c r="K274" s="2"/>
      <c r="L274" s="4"/>
      <c r="M274" s="4"/>
    </row>
    <row r="275" spans="1:13" x14ac:dyDescent="0.2">
      <c r="A275" s="10"/>
      <c r="B275" s="10"/>
      <c r="C275" s="11"/>
      <c r="D275" s="2"/>
      <c r="E275" s="2"/>
      <c r="F275" s="2"/>
      <c r="G275" s="2"/>
      <c r="H275" s="2"/>
      <c r="I275" s="2"/>
      <c r="J275" s="2"/>
      <c r="K275" s="2"/>
      <c r="L275" s="4"/>
      <c r="M275" s="4"/>
    </row>
    <row r="276" spans="1:13" x14ac:dyDescent="0.2">
      <c r="A276" s="10"/>
      <c r="B276" s="10"/>
      <c r="C276" s="11"/>
      <c r="D276" s="2"/>
      <c r="E276" s="2"/>
      <c r="F276" s="2"/>
      <c r="G276" s="2"/>
      <c r="H276" s="2"/>
      <c r="I276" s="2"/>
      <c r="J276" s="2"/>
      <c r="K276" s="2"/>
      <c r="L276" s="4"/>
      <c r="M276" s="4"/>
    </row>
    <row r="277" spans="1:13" x14ac:dyDescent="0.2">
      <c r="A277" s="10"/>
      <c r="B277" s="10"/>
      <c r="C277" s="11"/>
      <c r="D277" s="2"/>
      <c r="E277" s="2"/>
      <c r="F277" s="2"/>
      <c r="G277" s="2"/>
      <c r="H277" s="2"/>
      <c r="I277" s="2"/>
      <c r="J277" s="2"/>
      <c r="K277" s="2"/>
      <c r="L277" s="4"/>
      <c r="M277" s="4"/>
    </row>
    <row r="278" spans="1:13" x14ac:dyDescent="0.2">
      <c r="A278" s="10"/>
      <c r="B278" s="10"/>
      <c r="C278" s="11"/>
      <c r="D278" s="2"/>
      <c r="E278" s="2"/>
      <c r="F278" s="2"/>
      <c r="G278" s="2"/>
      <c r="H278" s="2"/>
      <c r="I278" s="2"/>
      <c r="J278" s="2"/>
      <c r="K278" s="2"/>
      <c r="L278" s="4"/>
      <c r="M278" s="4"/>
    </row>
    <row r="279" spans="1:13" x14ac:dyDescent="0.2">
      <c r="A279" s="10"/>
      <c r="B279" s="10"/>
      <c r="C279" s="11"/>
      <c r="D279" s="2"/>
      <c r="E279" s="2"/>
      <c r="F279" s="2"/>
      <c r="G279" s="2"/>
      <c r="H279" s="2"/>
      <c r="I279" s="2"/>
      <c r="J279" s="2"/>
      <c r="K279" s="2"/>
      <c r="L279" s="4"/>
      <c r="M279" s="4"/>
    </row>
    <row r="280" spans="1:13" x14ac:dyDescent="0.2">
      <c r="A280" s="10"/>
      <c r="B280" s="10"/>
      <c r="C280" s="11"/>
      <c r="D280" s="2"/>
      <c r="E280" s="2"/>
      <c r="F280" s="2"/>
      <c r="G280" s="2"/>
      <c r="H280" s="2"/>
      <c r="I280" s="2"/>
      <c r="J280" s="2"/>
      <c r="K280" s="2"/>
      <c r="L280" s="4"/>
      <c r="M280" s="4"/>
    </row>
    <row r="281" spans="1:13" x14ac:dyDescent="0.2">
      <c r="A281" s="10"/>
      <c r="B281" s="10"/>
      <c r="C281" s="11"/>
      <c r="D281" s="2"/>
      <c r="E281" s="2"/>
      <c r="F281" s="2"/>
      <c r="G281" s="2"/>
      <c r="H281" s="2"/>
      <c r="I281" s="2"/>
      <c r="J281" s="2"/>
      <c r="K281" s="2"/>
      <c r="L281" s="4"/>
      <c r="M281" s="4"/>
    </row>
    <row r="282" spans="1:13" x14ac:dyDescent="0.2">
      <c r="A282" s="10"/>
      <c r="B282" s="10"/>
      <c r="C282" s="11"/>
      <c r="D282" s="2"/>
      <c r="E282" s="2"/>
      <c r="F282" s="2"/>
      <c r="G282" s="2"/>
      <c r="H282" s="2"/>
      <c r="I282" s="2"/>
      <c r="J282" s="2"/>
      <c r="K282" s="2"/>
      <c r="L282" s="4"/>
      <c r="M282" s="4"/>
    </row>
    <row r="283" spans="1:13" x14ac:dyDescent="0.2">
      <c r="A283" s="10"/>
      <c r="B283" s="10"/>
      <c r="C283" s="11"/>
      <c r="D283" s="2"/>
      <c r="E283" s="2"/>
      <c r="F283" s="2"/>
      <c r="G283" s="2"/>
      <c r="H283" s="2"/>
      <c r="I283" s="2"/>
      <c r="J283" s="2"/>
      <c r="K283" s="2"/>
      <c r="L283" s="4"/>
      <c r="M283" s="4"/>
    </row>
    <row r="284" spans="1:13" x14ac:dyDescent="0.2">
      <c r="A284" s="10"/>
      <c r="B284" s="10"/>
      <c r="C284" s="11"/>
      <c r="D284" s="2"/>
      <c r="E284" s="2"/>
      <c r="F284" s="2"/>
      <c r="G284" s="2"/>
      <c r="H284" s="2"/>
      <c r="I284" s="2"/>
      <c r="J284" s="2"/>
      <c r="K284" s="2"/>
      <c r="L284" s="4"/>
      <c r="M284" s="4"/>
    </row>
    <row r="285" spans="1:13" x14ac:dyDescent="0.2">
      <c r="A285" s="10"/>
      <c r="B285" s="10"/>
      <c r="C285" s="11"/>
      <c r="D285" s="2"/>
      <c r="E285" s="2"/>
      <c r="F285" s="2"/>
      <c r="G285" s="2"/>
      <c r="H285" s="2"/>
      <c r="I285" s="2"/>
      <c r="J285" s="2"/>
      <c r="K285" s="2"/>
      <c r="L285" s="4"/>
      <c r="M285" s="4"/>
    </row>
    <row r="286" spans="1:13" x14ac:dyDescent="0.2">
      <c r="A286" s="10"/>
      <c r="B286" s="10"/>
      <c r="C286" s="11"/>
      <c r="D286" s="2"/>
      <c r="E286" s="2"/>
      <c r="F286" s="2"/>
      <c r="G286" s="2"/>
      <c r="H286" s="2"/>
      <c r="I286" s="2"/>
      <c r="J286" s="2"/>
      <c r="K286" s="2"/>
      <c r="L286" s="4"/>
      <c r="M286" s="4"/>
    </row>
    <row r="287" spans="1:13" x14ac:dyDescent="0.2">
      <c r="A287" s="10"/>
      <c r="B287" s="10"/>
      <c r="C287" s="11"/>
      <c r="D287" s="2"/>
      <c r="E287" s="2"/>
      <c r="F287" s="2"/>
      <c r="G287" s="2"/>
      <c r="H287" s="2"/>
      <c r="I287" s="2"/>
      <c r="J287" s="2"/>
      <c r="K287" s="2"/>
      <c r="L287" s="4"/>
      <c r="M287" s="4"/>
    </row>
    <row r="288" spans="1:13" x14ac:dyDescent="0.2">
      <c r="A288" s="10"/>
      <c r="B288" s="10"/>
      <c r="C288" s="11"/>
      <c r="D288" s="2"/>
      <c r="E288" s="2"/>
      <c r="F288" s="2"/>
      <c r="G288" s="2"/>
      <c r="H288" s="2"/>
      <c r="I288" s="2"/>
      <c r="J288" s="2"/>
      <c r="K288" s="2"/>
      <c r="L288" s="4"/>
      <c r="M288" s="4"/>
    </row>
    <row r="289" spans="1:13" x14ac:dyDescent="0.2">
      <c r="A289" s="10"/>
      <c r="B289" s="10"/>
      <c r="C289" s="11"/>
      <c r="D289" s="2"/>
      <c r="E289" s="2"/>
      <c r="F289" s="2"/>
      <c r="G289" s="2"/>
      <c r="H289" s="2"/>
      <c r="I289" s="2"/>
      <c r="J289" s="2"/>
      <c r="K289" s="2"/>
      <c r="L289" s="4"/>
      <c r="M289" s="4"/>
    </row>
    <row r="290" spans="1:13" x14ac:dyDescent="0.2">
      <c r="A290" s="10"/>
      <c r="B290" s="10"/>
      <c r="C290" s="11"/>
      <c r="D290" s="2"/>
      <c r="E290" s="2"/>
      <c r="F290" s="2"/>
      <c r="G290" s="2"/>
      <c r="H290" s="2"/>
      <c r="I290" s="2"/>
      <c r="J290" s="2"/>
      <c r="K290" s="2"/>
      <c r="L290" s="4"/>
      <c r="M290" s="4"/>
    </row>
    <row r="291" spans="1:13" x14ac:dyDescent="0.2">
      <c r="A291" s="10"/>
      <c r="B291" s="10"/>
      <c r="C291" s="11"/>
      <c r="D291" s="2"/>
      <c r="E291" s="2"/>
      <c r="F291" s="2"/>
      <c r="G291" s="2"/>
      <c r="H291" s="2"/>
      <c r="I291" s="2"/>
      <c r="J291" s="2"/>
      <c r="K291" s="2"/>
      <c r="L291" s="4"/>
      <c r="M291" s="4"/>
    </row>
    <row r="292" spans="1:13" x14ac:dyDescent="0.2">
      <c r="A292" s="10"/>
      <c r="B292" s="10"/>
      <c r="C292" s="11"/>
      <c r="D292" s="2"/>
      <c r="E292" s="2"/>
      <c r="F292" s="2"/>
      <c r="G292" s="2"/>
      <c r="H292" s="2"/>
      <c r="I292" s="2"/>
      <c r="J292" s="2"/>
      <c r="K292" s="2"/>
      <c r="L292" s="4"/>
      <c r="M292" s="4"/>
    </row>
    <row r="293" spans="1:13" x14ac:dyDescent="0.2">
      <c r="A293" s="10"/>
      <c r="B293" s="10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10"/>
      <c r="B294" s="10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10"/>
      <c r="B295" s="10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10"/>
      <c r="B296" s="10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10"/>
      <c r="B297" s="10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10"/>
      <c r="B298" s="10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10"/>
      <c r="B299" s="10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10"/>
      <c r="B300" s="10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10"/>
      <c r="B301" s="10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10"/>
      <c r="B302" s="10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10"/>
      <c r="B303" s="10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10"/>
      <c r="B304" s="10"/>
      <c r="C304" s="13"/>
    </row>
    <row r="305" spans="1:3" x14ac:dyDescent="0.2">
      <c r="A305" s="10"/>
      <c r="B305" s="10"/>
      <c r="C305" s="13"/>
    </row>
    <row r="306" spans="1:3" x14ac:dyDescent="0.2">
      <c r="A306" s="10"/>
      <c r="B306" s="10"/>
      <c r="C306" s="13"/>
    </row>
    <row r="307" spans="1:3" x14ac:dyDescent="0.2">
      <c r="A307" s="10"/>
      <c r="B307" s="10"/>
      <c r="C307" s="13"/>
    </row>
    <row r="308" spans="1:3" x14ac:dyDescent="0.2">
      <c r="A308" s="10"/>
      <c r="B308" s="10"/>
      <c r="C308" s="13"/>
    </row>
    <row r="309" spans="1:3" x14ac:dyDescent="0.2">
      <c r="A309" s="10"/>
      <c r="B309" s="10"/>
      <c r="C309" s="13"/>
    </row>
    <row r="310" spans="1:3" x14ac:dyDescent="0.2">
      <c r="A310" s="10"/>
      <c r="B310" s="10"/>
      <c r="C310" s="13"/>
    </row>
    <row r="311" spans="1:3" x14ac:dyDescent="0.2">
      <c r="A311" s="10"/>
      <c r="B311" s="10"/>
      <c r="C311" s="13"/>
    </row>
    <row r="312" spans="1:3" x14ac:dyDescent="0.2">
      <c r="A312" s="10"/>
      <c r="B312" s="10"/>
      <c r="C312" s="13"/>
    </row>
    <row r="313" spans="1:3" x14ac:dyDescent="0.2">
      <c r="A313" s="10"/>
      <c r="B313" s="10"/>
      <c r="C313" s="13"/>
    </row>
    <row r="314" spans="1:3" x14ac:dyDescent="0.2">
      <c r="A314" s="10"/>
      <c r="B314" s="10"/>
      <c r="C314" s="13"/>
    </row>
    <row r="315" spans="1:3" x14ac:dyDescent="0.2">
      <c r="A315" s="10"/>
      <c r="B315" s="10"/>
      <c r="C315" s="13"/>
    </row>
    <row r="316" spans="1:3" x14ac:dyDescent="0.2">
      <c r="A316" s="10"/>
      <c r="B316" s="10"/>
      <c r="C316" s="13"/>
    </row>
    <row r="317" spans="1:3" x14ac:dyDescent="0.2">
      <c r="A317" s="10"/>
      <c r="B317" s="10"/>
      <c r="C317" s="13"/>
    </row>
    <row r="318" spans="1:3" x14ac:dyDescent="0.2">
      <c r="A318" s="10"/>
      <c r="B318" s="10"/>
      <c r="C318" s="13"/>
    </row>
    <row r="319" spans="1:3" x14ac:dyDescent="0.2">
      <c r="A319" s="10"/>
      <c r="B319" s="10"/>
      <c r="C319" s="13"/>
    </row>
    <row r="320" spans="1:3" x14ac:dyDescent="0.2">
      <c r="A320" s="10"/>
      <c r="B320" s="10"/>
      <c r="C320" s="13"/>
    </row>
    <row r="321" spans="1:3" x14ac:dyDescent="0.2">
      <c r="A321" s="10"/>
      <c r="B321" s="10"/>
      <c r="C321" s="13"/>
    </row>
    <row r="322" spans="1:3" x14ac:dyDescent="0.2">
      <c r="A322" s="10"/>
      <c r="B322" s="10"/>
      <c r="C322" s="13"/>
    </row>
    <row r="323" spans="1:3" x14ac:dyDescent="0.2">
      <c r="A323" s="10"/>
      <c r="B323" s="10"/>
      <c r="C323" s="13"/>
    </row>
    <row r="324" spans="1:3" x14ac:dyDescent="0.2">
      <c r="A324" s="10"/>
      <c r="B324" s="10"/>
      <c r="C324" s="13"/>
    </row>
    <row r="325" spans="1:3" x14ac:dyDescent="0.2">
      <c r="A325" s="10"/>
      <c r="B325" s="10"/>
      <c r="C325" s="13"/>
    </row>
    <row r="326" spans="1:3" x14ac:dyDescent="0.2">
      <c r="A326" s="10"/>
      <c r="B326" s="10"/>
      <c r="C326" s="13"/>
    </row>
    <row r="327" spans="1:3" x14ac:dyDescent="0.2">
      <c r="A327" s="13"/>
      <c r="B327" s="13"/>
      <c r="C327" s="13"/>
    </row>
    <row r="328" spans="1:3" x14ac:dyDescent="0.2">
      <c r="A328" s="13"/>
      <c r="B328" s="13"/>
      <c r="C328" s="13"/>
    </row>
    <row r="329" spans="1:3" x14ac:dyDescent="0.2">
      <c r="A329" s="13"/>
      <c r="B329" s="13"/>
      <c r="C329" s="13"/>
    </row>
    <row r="330" spans="1:3" x14ac:dyDescent="0.2">
      <c r="A330" s="13"/>
      <c r="B330" s="13"/>
      <c r="C330" s="13"/>
    </row>
    <row r="331" spans="1:3" x14ac:dyDescent="0.2">
      <c r="A331" s="13"/>
      <c r="B331" s="13"/>
      <c r="C331" s="13"/>
    </row>
    <row r="332" spans="1:3" x14ac:dyDescent="0.2">
      <c r="A332" s="13"/>
      <c r="B332" s="13"/>
      <c r="C332" s="13"/>
    </row>
    <row r="333" spans="1:3" x14ac:dyDescent="0.2">
      <c r="A333" s="13"/>
      <c r="B333" s="13"/>
      <c r="C333" s="13"/>
    </row>
    <row r="334" spans="1:3" x14ac:dyDescent="0.2">
      <c r="A334" s="13"/>
      <c r="B334" s="13"/>
      <c r="C334" s="13"/>
    </row>
    <row r="335" spans="1:3" x14ac:dyDescent="0.2">
      <c r="A335" s="13"/>
      <c r="B335" s="13"/>
      <c r="C335" s="13"/>
    </row>
    <row r="336" spans="1:3" x14ac:dyDescent="0.2">
      <c r="A336" s="13"/>
      <c r="B336" s="13"/>
      <c r="C336" s="13"/>
    </row>
    <row r="337" spans="1:3" x14ac:dyDescent="0.2">
      <c r="A337" s="13"/>
      <c r="B337" s="13"/>
      <c r="C337" s="13"/>
    </row>
  </sheetData>
  <sheetProtection password="CC9C" sheet="1" objects="1" scenarios="1" selectLockedCells="1"/>
  <mergeCells count="2">
    <mergeCell ref="B3:C3"/>
    <mergeCell ref="B4:C4"/>
  </mergeCells>
  <pageMargins left="0.1701388888888889" right="0.1701388888888889" top="0.40763888888888888" bottom="0.40763888888888888" header="0.1701388888888889" footer="0.1701388888888889"/>
  <pageSetup orientation="landscape" useFirstPageNumber="1" horizontalDpi="300" verticalDpi="300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7" workbookViewId="0">
      <selection activeCell="L23" sqref="L23"/>
    </sheetView>
  </sheetViews>
  <sheetFormatPr defaultColWidth="11.5703125" defaultRowHeight="12.75" x14ac:dyDescent="0.2"/>
  <sheetData/>
  <sheetProtection selectLockedCells="1" selectUnlockedCells="1"/>
  <pageMargins left="0.1701388888888889" right="0.1701388888888889" top="0.40763888888888888" bottom="0.40763888888888888" header="0.1701388888888889" footer="0.1701388888888889"/>
  <pageSetup orientation="landscape" horizontalDpi="300" verticalDpi="300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7"/>
  <sheetViews>
    <sheetView topLeftCell="G1" workbookViewId="0">
      <selection activeCell="A2" sqref="A2"/>
    </sheetView>
  </sheetViews>
  <sheetFormatPr defaultColWidth="11.5703125" defaultRowHeight="12.75" x14ac:dyDescent="0.2"/>
  <sheetData>
    <row r="1" spans="1:18" x14ac:dyDescent="0.2">
      <c r="A1" s="4"/>
      <c r="B1" s="4"/>
      <c r="C1" s="4"/>
      <c r="D1" s="4"/>
      <c r="E1" s="4" t="s">
        <v>17</v>
      </c>
      <c r="F1" s="4"/>
      <c r="G1" s="4"/>
      <c r="H1" s="4"/>
      <c r="I1" s="4"/>
      <c r="J1" s="4"/>
      <c r="K1" s="21">
        <f>sigmas!A1</f>
        <v>0</v>
      </c>
      <c r="L1" s="21">
        <f>sigmas!B1</f>
        <v>0</v>
      </c>
      <c r="M1" s="21">
        <f>sigmas!C1</f>
        <v>0</v>
      </c>
      <c r="N1" s="21" t="s">
        <v>39</v>
      </c>
      <c r="O1" s="21" t="s">
        <v>36</v>
      </c>
      <c r="P1" s="21"/>
      <c r="Q1" s="21" t="s">
        <v>23</v>
      </c>
      <c r="R1" s="21"/>
    </row>
    <row r="2" spans="1:18" x14ac:dyDescent="0.2">
      <c r="A2" s="14" t="s">
        <v>14</v>
      </c>
      <c r="B2" s="14" t="s">
        <v>18</v>
      </c>
      <c r="C2" s="14" t="s">
        <v>19</v>
      </c>
      <c r="D2" s="4" t="s">
        <v>20</v>
      </c>
      <c r="E2" s="15" t="s">
        <v>14</v>
      </c>
      <c r="F2" s="16" t="str">
        <f t="shared" ref="F2:F65" si="0">C2</f>
        <v>Vb-theoretical</v>
      </c>
      <c r="G2" s="4" t="s">
        <v>21</v>
      </c>
      <c r="H2" s="4" t="s">
        <v>22</v>
      </c>
      <c r="I2" s="4"/>
      <c r="J2" s="4"/>
      <c r="K2" s="21">
        <f>sigmas!A2</f>
        <v>0</v>
      </c>
      <c r="L2" s="21">
        <f>sigmas!B2</f>
        <v>0</v>
      </c>
      <c r="M2" s="21">
        <f>sigmas!C2</f>
        <v>0</v>
      </c>
      <c r="N2" s="21">
        <f>10^(-M2)</f>
        <v>1</v>
      </c>
      <c r="O2" s="21" t="e">
        <f>LOG(N2/10^(-sgraph!$H$13))</f>
        <v>#VALUE!</v>
      </c>
      <c r="P2" s="21"/>
      <c r="Q2" s="21" t="str">
        <f>sgraph!E2</f>
        <v>2-Hydroxy</v>
      </c>
      <c r="R2" s="21"/>
    </row>
    <row r="3" spans="1:18" x14ac:dyDescent="0.2">
      <c r="A3" s="17">
        <f>data!$G$2</f>
        <v>1.5</v>
      </c>
      <c r="B3" s="17">
        <f t="shared" ref="B3:B66" si="1">10^(-A3)</f>
        <v>3.1622776601683784E-2</v>
      </c>
      <c r="C3" s="17">
        <f>(-data!$B$2)*((B3^3+data!$D$4*B3^2-(data!$F$2+data!$D$4*data!$A$2)*B3-data!$F$2*data!$D$4)/(B3^3+(data!$D$4+data!$C$2)*B3^2+(data!$D$4*data!$C$2-data!$R$2)*B3-data!$D$4*data!$F$2))</f>
        <v>-19.045158559769206</v>
      </c>
      <c r="D3" s="4">
        <f>(-data!$B$2)*((B3^3+data!$E$4*B3^2-(data!$F$2+data!$E$4*data!$A$2)*B3-data!$F$2*data!$E$4)/(B3^3+(data!$E$4+data!$C$2)*B3^2+(data!$E$4*data!$C$2-data!$R$2)*B3-data!$E$4*data!$F$2))</f>
        <v>-19.370681823083952</v>
      </c>
      <c r="E3" s="18">
        <f>IF(OR(A3&lt;data!$G$2,A3 &gt;data!$H$2),"",A3)</f>
        <v>1.5</v>
      </c>
      <c r="F3" s="19">
        <f t="shared" si="0"/>
        <v>-19.045158559769206</v>
      </c>
      <c r="G3" s="19">
        <f t="shared" ref="G3:G66" si="2">D3</f>
        <v>-19.370681823083952</v>
      </c>
      <c r="H3" s="4" t="str">
        <f t="shared" ref="H3:H66" si="3">IF(ISERROR(I3),"",I3)</f>
        <v/>
      </c>
      <c r="I3" s="4" t="e">
        <f>VLOOKUP(ROUND(A3,2),data!$B$6:$C$209,2,0)</f>
        <v>#N/A</v>
      </c>
      <c r="J3" s="4"/>
      <c r="K3" s="21">
        <f>sigmas!A3</f>
        <v>0</v>
      </c>
      <c r="L3" s="21">
        <f>sigmas!B3</f>
        <v>0</v>
      </c>
      <c r="M3" s="21">
        <f>sigmas!C3</f>
        <v>0</v>
      </c>
      <c r="N3" s="21">
        <f t="shared" ref="N3:N66" si="4">10^(-M3)</f>
        <v>1</v>
      </c>
      <c r="O3" s="21" t="e">
        <f>LOG(N3/10^(-sgraph!$H$13))</f>
        <v>#VALUE!</v>
      </c>
      <c r="P3" s="21"/>
      <c r="Q3" s="21" t="s">
        <v>23</v>
      </c>
      <c r="R3" s="21"/>
    </row>
    <row r="4" spans="1:18" x14ac:dyDescent="0.2">
      <c r="A4" s="17">
        <f>A3+data!$I$2</f>
        <v>1.51</v>
      </c>
      <c r="B4" s="17">
        <f t="shared" si="1"/>
        <v>3.0902954325135901E-2</v>
      </c>
      <c r="C4" s="17">
        <f>(-data!$B$2)*((B4^3+data!$D$4*B4^2-(data!$F$2+data!$D$4*data!$A$2)*B4-data!$F$2*data!$D$4)/(B4^3+(data!$D$4+data!$C$2)*B4^2+(data!$D$4*data!$C$2-data!$R$2)*B4-data!$D$4*data!$F$2))</f>
        <v>-18.762495123770726</v>
      </c>
      <c r="D4" s="4">
        <f>(-data!$B$2)*((B4^3+data!$E$4*B4^2-(data!$F$2+data!$E$4*data!$A$2)*B4-data!$F$2*data!$E$4)/(B4^3+(data!$E$4+data!$C$2)*B4^2+(data!$E$4*data!$C$2-data!$R$2)*B4-data!$E$4*data!$F$2))</f>
        <v>-19.098147523965757</v>
      </c>
      <c r="E4" s="18">
        <f>IF(OR(A4&lt;data!$G$2,A4 &gt;data!$H$2),"",A4)</f>
        <v>1.51</v>
      </c>
      <c r="F4" s="19">
        <f t="shared" si="0"/>
        <v>-18.762495123770726</v>
      </c>
      <c r="G4" s="19">
        <f t="shared" si="2"/>
        <v>-19.098147523965757</v>
      </c>
      <c r="H4" s="4" t="str">
        <f t="shared" si="3"/>
        <v/>
      </c>
      <c r="I4" s="4" t="e">
        <f>VLOOKUP(ROUND(A4,2),data!$B$6:$C$209,2,0)</f>
        <v>#N/A</v>
      </c>
      <c r="J4" s="4"/>
      <c r="K4" s="21">
        <f>sigmas!A4</f>
        <v>0</v>
      </c>
      <c r="L4" s="21">
        <f>sigmas!B4</f>
        <v>0</v>
      </c>
      <c r="M4" s="21">
        <f>sigmas!C4</f>
        <v>0</v>
      </c>
      <c r="N4" s="21">
        <f t="shared" si="4"/>
        <v>1</v>
      </c>
      <c r="O4" s="21" t="e">
        <f>LOG(N4/10^(-sgraph!$H$13))</f>
        <v>#VALUE!</v>
      </c>
      <c r="P4" s="21"/>
      <c r="Q4" s="21" t="str">
        <f>sgraph!E3</f>
        <v>3-Hydroxy</v>
      </c>
      <c r="R4" s="21"/>
    </row>
    <row r="5" spans="1:18" x14ac:dyDescent="0.2">
      <c r="A5" s="17">
        <f>A4+data!$I$2</f>
        <v>1.52</v>
      </c>
      <c r="B5" s="17">
        <f t="shared" si="1"/>
        <v>3.0199517204020147E-2</v>
      </c>
      <c r="C5" s="17">
        <f>(-data!$B$2)*((B5^3+data!$D$4*B5^2-(data!$F$2+data!$D$4*data!$A$2)*B5-data!$F$2*data!$D$4)/(B5^3+(data!$D$4+data!$C$2)*B5^2+(data!$D$4*data!$C$2-data!$R$2)*B5-data!$D$4*data!$F$2))</f>
        <v>-18.481045815215865</v>
      </c>
      <c r="D5" s="4">
        <f>(-data!$B$2)*((B5^3+data!$E$4*B5^2-(data!$F$2+data!$E$4*data!$A$2)*B5-data!$F$2*data!$E$4)/(B5^3+(data!$E$4+data!$C$2)*B5^2+(data!$E$4*data!$C$2-data!$R$2)*B5-data!$E$4*data!$F$2))</f>
        <v>-18.827089761622382</v>
      </c>
      <c r="E5" s="18">
        <f>IF(OR(A5&lt;data!$G$2,A5 &gt;data!$H$2),"",A5)</f>
        <v>1.52</v>
      </c>
      <c r="F5" s="19">
        <f t="shared" si="0"/>
        <v>-18.481045815215865</v>
      </c>
      <c r="G5" s="19">
        <f t="shared" si="2"/>
        <v>-18.827089761622382</v>
      </c>
      <c r="H5" s="4" t="str">
        <f t="shared" si="3"/>
        <v/>
      </c>
      <c r="I5" s="4" t="e">
        <f>VLOOKUP(ROUND(A5,2),data!$B$6:$C$209,2,0)</f>
        <v>#N/A</v>
      </c>
      <c r="J5" s="4"/>
      <c r="K5" s="21">
        <f>sigmas!A5</f>
        <v>0</v>
      </c>
      <c r="L5" s="21">
        <f>sigmas!B5</f>
        <v>0</v>
      </c>
      <c r="M5" s="21">
        <f>sigmas!C5</f>
        <v>0</v>
      </c>
      <c r="N5" s="21">
        <f t="shared" si="4"/>
        <v>1</v>
      </c>
      <c r="O5" s="21" t="e">
        <f>LOG(N5/10^(-sgraph!$H$13))</f>
        <v>#VALUE!</v>
      </c>
      <c r="P5" s="21"/>
      <c r="Q5" s="21" t="s">
        <v>23</v>
      </c>
      <c r="R5" s="21"/>
    </row>
    <row r="6" spans="1:18" x14ac:dyDescent="0.2">
      <c r="A6" s="17">
        <f>A5+data!$I$2</f>
        <v>1.53</v>
      </c>
      <c r="B6" s="17">
        <f t="shared" si="1"/>
        <v>2.9512092266663844E-2</v>
      </c>
      <c r="C6" s="17">
        <f>(-data!$B$2)*((B6^3+data!$D$4*B6^2-(data!$F$2+data!$D$4*data!$A$2)*B6-data!$F$2*data!$D$4)/(B6^3+(data!$D$4+data!$C$2)*B6^2+(data!$D$4*data!$C$2-data!$R$2)*B6-data!$D$4*data!$F$2))</f>
        <v>-18.200864945712144</v>
      </c>
      <c r="D6" s="4">
        <f>(-data!$B$2)*((B6^3+data!$E$4*B6^2-(data!$F$2+data!$E$4*data!$A$2)*B6-data!$F$2*data!$E$4)/(B6^3+(data!$E$4+data!$C$2)*B6^2+(data!$E$4*data!$C$2-data!$R$2)*B6-data!$E$4*data!$F$2))</f>
        <v>-18.557567799153237</v>
      </c>
      <c r="E6" s="18">
        <f>IF(OR(A6&lt;data!$G$2,A6 &gt;data!$H$2),"",A6)</f>
        <v>1.53</v>
      </c>
      <c r="F6" s="19">
        <f t="shared" si="0"/>
        <v>-18.200864945712144</v>
      </c>
      <c r="G6" s="19">
        <f t="shared" si="2"/>
        <v>-18.557567799153237</v>
      </c>
      <c r="H6" s="4" t="str">
        <f t="shared" si="3"/>
        <v/>
      </c>
      <c r="I6" s="4" t="e">
        <f>VLOOKUP(ROUND(A6,2),data!$B$6:$C$209,2,0)</f>
        <v>#N/A</v>
      </c>
      <c r="J6" s="4"/>
      <c r="K6" s="21">
        <f>sigmas!A6</f>
        <v>0</v>
      </c>
      <c r="L6" s="21">
        <f>sigmas!B6</f>
        <v>0</v>
      </c>
      <c r="M6" s="21">
        <f>sigmas!C6</f>
        <v>0</v>
      </c>
      <c r="N6" s="21">
        <f t="shared" si="4"/>
        <v>1</v>
      </c>
      <c r="O6" s="21" t="e">
        <f>LOG(N6/10^(-sgraph!$H$13))</f>
        <v>#VALUE!</v>
      </c>
      <c r="P6" s="21"/>
      <c r="Q6" s="21" t="str">
        <f>sgraph!E4</f>
        <v>4-Hydroxy</v>
      </c>
      <c r="R6" s="21"/>
    </row>
    <row r="7" spans="1:18" x14ac:dyDescent="0.2">
      <c r="A7" s="17">
        <f>A6+data!$I$2</f>
        <v>1.54</v>
      </c>
      <c r="B7" s="17">
        <f t="shared" si="1"/>
        <v>2.8840315031266047E-2</v>
      </c>
      <c r="C7" s="17">
        <f>(-data!$B$2)*((B7^3+data!$D$4*B7^2-(data!$F$2+data!$D$4*data!$A$2)*B7-data!$F$2*data!$D$4)/(B7^3+(data!$D$4+data!$C$2)*B7^2+(data!$D$4*data!$C$2-data!$R$2)*B7-data!$D$4*data!$F$2))</f>
        <v>-17.922005307669611</v>
      </c>
      <c r="D7" s="4">
        <f>(-data!$B$2)*((B7^3+data!$E$4*B7^2-(data!$F$2+data!$E$4*data!$A$2)*B7-data!$F$2*data!$E$4)/(B7^3+(data!$E$4+data!$C$2)*B7^2+(data!$E$4*data!$C$2-data!$R$2)*B7-data!$E$4*data!$F$2))</f>
        <v>-18.289639419565706</v>
      </c>
      <c r="E7" s="18">
        <f>IF(OR(A7&lt;data!$G$2,A7 &gt;data!$H$2),"",A7)</f>
        <v>1.54</v>
      </c>
      <c r="F7" s="19">
        <f t="shared" si="0"/>
        <v>-17.922005307669611</v>
      </c>
      <c r="G7" s="19">
        <f t="shared" si="2"/>
        <v>-18.289639419565706</v>
      </c>
      <c r="H7" s="4" t="str">
        <f t="shared" si="3"/>
        <v/>
      </c>
      <c r="I7" s="4" t="e">
        <f>VLOOKUP(ROUND(A7,2),data!$B$6:$C$209,2,0)</f>
        <v>#N/A</v>
      </c>
      <c r="J7" s="4"/>
      <c r="K7" s="21">
        <f>sigmas!A7</f>
        <v>0</v>
      </c>
      <c r="L7" s="21">
        <f>sigmas!B7</f>
        <v>0</v>
      </c>
      <c r="M7" s="21">
        <f>sigmas!C7</f>
        <v>0</v>
      </c>
      <c r="N7" s="21">
        <f t="shared" si="4"/>
        <v>1</v>
      </c>
      <c r="O7" s="21" t="e">
        <f>LOG(N7/10^(-sgraph!$H$13))</f>
        <v>#VALUE!</v>
      </c>
      <c r="P7" s="21"/>
      <c r="Q7" s="21" t="s">
        <v>23</v>
      </c>
      <c r="R7" s="21"/>
    </row>
    <row r="8" spans="1:18" x14ac:dyDescent="0.2">
      <c r="A8" s="17">
        <f>A7+data!$I$2</f>
        <v>1.55</v>
      </c>
      <c r="B8" s="17">
        <f t="shared" si="1"/>
        <v>2.8183829312644532E-2</v>
      </c>
      <c r="C8" s="17">
        <f>(-data!$B$2)*((B8^3+data!$D$4*B8^2-(data!$F$2+data!$D$4*data!$A$2)*B8-data!$F$2*data!$D$4)/(B8^3+(data!$D$4+data!$C$2)*B8^2+(data!$D$4*data!$C$2-data!$R$2)*B8-data!$D$4*data!$F$2))</f>
        <v>-17.64451813362852</v>
      </c>
      <c r="D8" s="4">
        <f>(-data!$B$2)*((B8^3+data!$E$4*B8^2-(data!$F$2+data!$E$4*data!$A$2)*B8-data!$F$2*data!$E$4)/(B8^3+(data!$E$4+data!$C$2)*B8^2+(data!$E$4*data!$C$2-data!$R$2)*B8-data!$E$4*data!$F$2))</f>
        <v>-18.023360883882869</v>
      </c>
      <c r="E8" s="18">
        <f>IF(OR(A8&lt;data!$G$2,A8 &gt;data!$H$2),"",A8)</f>
        <v>1.55</v>
      </c>
      <c r="F8" s="19">
        <f t="shared" si="0"/>
        <v>-17.64451813362852</v>
      </c>
      <c r="G8" s="19">
        <f t="shared" si="2"/>
        <v>-18.023360883882869</v>
      </c>
      <c r="H8" s="4" t="str">
        <f t="shared" si="3"/>
        <v/>
      </c>
      <c r="I8" s="4" t="e">
        <f>VLOOKUP(ROUND(A8,2),data!$B$6:$C$209,2,0)</f>
        <v>#N/A</v>
      </c>
      <c r="J8" s="4"/>
      <c r="K8" s="21">
        <f>sigmas!A8</f>
        <v>0</v>
      </c>
      <c r="L8" s="21">
        <f>sigmas!B8</f>
        <v>0</v>
      </c>
      <c r="M8" s="21">
        <f>sigmas!C8</f>
        <v>0</v>
      </c>
      <c r="N8" s="21">
        <f t="shared" si="4"/>
        <v>1</v>
      </c>
      <c r="O8" s="21" t="e">
        <f>LOG(N8/10^(-sgraph!$H$13))</f>
        <v>#VALUE!</v>
      </c>
      <c r="P8" s="21"/>
      <c r="Q8" s="21" t="str">
        <f>sgraph!E5</f>
        <v>2-Methyl</v>
      </c>
      <c r="R8" s="21"/>
    </row>
    <row r="9" spans="1:18" x14ac:dyDescent="0.2">
      <c r="A9" s="17">
        <f>A8+data!$I$2</f>
        <v>1.56</v>
      </c>
      <c r="B9" s="17">
        <f t="shared" si="1"/>
        <v>2.7542287033381647E-2</v>
      </c>
      <c r="C9" s="17">
        <f>(-data!$B$2)*((B9^3+data!$D$4*B9^2-(data!$F$2+data!$D$4*data!$A$2)*B9-data!$F$2*data!$D$4)/(B9^3+(data!$D$4+data!$C$2)*B9^2+(data!$D$4*data!$C$2-data!$R$2)*B9-data!$D$4*data!$F$2))</f>
        <v>-17.368453058610768</v>
      </c>
      <c r="D9" s="4">
        <f>(-data!$B$2)*((B9^3+data!$E$4*B9^2-(data!$F$2+data!$E$4*data!$A$2)*B9-data!$F$2*data!$E$4)/(B9^3+(data!$E$4+data!$C$2)*B9^2+(data!$E$4*data!$C$2-data!$R$2)*B9-data!$E$4*data!$F$2))</f>
        <v>-17.758786892209717</v>
      </c>
      <c r="E9" s="18">
        <f>IF(OR(A9&lt;data!$G$2,A9 &gt;data!$H$2),"",A9)</f>
        <v>1.56</v>
      </c>
      <c r="F9" s="19">
        <f t="shared" si="0"/>
        <v>-17.368453058610768</v>
      </c>
      <c r="G9" s="19">
        <f t="shared" si="2"/>
        <v>-17.758786892209717</v>
      </c>
      <c r="H9" s="4" t="str">
        <f t="shared" si="3"/>
        <v/>
      </c>
      <c r="I9" s="4" t="e">
        <f>VLOOKUP(ROUND(A9,2),data!$B$6:$C$209,2,0)</f>
        <v>#N/A</v>
      </c>
      <c r="J9" s="4"/>
      <c r="K9" s="21">
        <f>sigmas!A9</f>
        <v>0</v>
      </c>
      <c r="L9" s="21">
        <f>sigmas!B9</f>
        <v>0</v>
      </c>
      <c r="M9" s="21">
        <f>sigmas!C9</f>
        <v>0</v>
      </c>
      <c r="N9" s="21">
        <f t="shared" si="4"/>
        <v>1</v>
      </c>
      <c r="O9" s="21" t="e">
        <f>LOG(N9/10^(-sgraph!$H$13))</f>
        <v>#VALUE!</v>
      </c>
      <c r="P9" s="21"/>
      <c r="Q9" s="21" t="s">
        <v>23</v>
      </c>
      <c r="R9" s="21"/>
    </row>
    <row r="10" spans="1:18" x14ac:dyDescent="0.2">
      <c r="A10" s="17">
        <f>A9+data!$I$2</f>
        <v>1.57</v>
      </c>
      <c r="B10" s="17">
        <f t="shared" si="1"/>
        <v>2.6915348039269142E-2</v>
      </c>
      <c r="C10" s="17">
        <f>(-data!$B$2)*((B10^3+data!$D$4*B10^2-(data!$F$2+data!$D$4*data!$A$2)*B10-data!$F$2*data!$D$4)/(B10^3+(data!$D$4+data!$C$2)*B10^2+(data!$D$4*data!$C$2-data!$R$2)*B10-data!$D$4*data!$F$2))</f>
        <v>-17.093858085532339</v>
      </c>
      <c r="D10" s="4">
        <f>(-data!$B$2)*((B10^3+data!$E$4*B10^2-(data!$F$2+data!$E$4*data!$A$2)*B10-data!$F$2*data!$E$4)/(B10^3+(data!$E$4+data!$C$2)*B10^2+(data!$E$4*data!$C$2-data!$R$2)*B10-data!$E$4*data!$F$2))</f>
        <v>-17.495970547792268</v>
      </c>
      <c r="E10" s="18">
        <f>IF(OR(A10&lt;data!$G$2,A10 &gt;data!$H$2),"",A10)</f>
        <v>1.57</v>
      </c>
      <c r="F10" s="19">
        <f t="shared" si="0"/>
        <v>-17.093858085532339</v>
      </c>
      <c r="G10" s="19">
        <f t="shared" si="2"/>
        <v>-17.495970547792268</v>
      </c>
      <c r="H10" s="4" t="str">
        <f t="shared" si="3"/>
        <v/>
      </c>
      <c r="I10" s="4" t="e">
        <f>VLOOKUP(ROUND(A10,2),data!$B$6:$C$209,2,0)</f>
        <v>#N/A</v>
      </c>
      <c r="J10" s="4"/>
      <c r="K10" s="21">
        <f>sigmas!A10</f>
        <v>0</v>
      </c>
      <c r="L10" s="21">
        <f>sigmas!B10</f>
        <v>0</v>
      </c>
      <c r="M10" s="21">
        <f>sigmas!C10</f>
        <v>0</v>
      </c>
      <c r="N10" s="21">
        <f t="shared" si="4"/>
        <v>1</v>
      </c>
      <c r="O10" s="21" t="e">
        <f>LOG(N10/10^(-sgraph!$H$13))</f>
        <v>#VALUE!</v>
      </c>
      <c r="P10" s="21"/>
      <c r="Q10" s="21" t="str">
        <f>sgraph!E6</f>
        <v>3-Methyl</v>
      </c>
      <c r="R10" s="21"/>
    </row>
    <row r="11" spans="1:18" x14ac:dyDescent="0.2">
      <c r="A11" s="17">
        <f>A10+data!$I$2</f>
        <v>1.58</v>
      </c>
      <c r="B11" s="17">
        <f t="shared" si="1"/>
        <v>2.6302679918953804E-2</v>
      </c>
      <c r="C11" s="17">
        <f>(-data!$B$2)*((B11^3+data!$D$4*B11^2-(data!$F$2+data!$D$4*data!$A$2)*B11-data!$F$2*data!$D$4)/(B11^3+(data!$D$4+data!$C$2)*B11^2+(data!$D$4*data!$C$2-data!$R$2)*B11-data!$D$4*data!$F$2))</f>
        <v>-16.820779553704689</v>
      </c>
      <c r="D11" s="4">
        <f>(-data!$B$2)*((B11^3+data!$E$4*B11^2-(data!$F$2+data!$E$4*data!$A$2)*B11-data!$F$2*data!$E$4)/(B11^3+(data!$E$4+data!$C$2)*B11^2+(data!$E$4*data!$C$2-data!$R$2)*B11-data!$E$4*data!$F$2))</f>
        <v>-17.23496332409437</v>
      </c>
      <c r="E11" s="18">
        <f>IF(OR(A11&lt;data!$G$2,A11 &gt;data!$H$2),"",A11)</f>
        <v>1.58</v>
      </c>
      <c r="F11" s="19">
        <f t="shared" si="0"/>
        <v>-16.820779553704689</v>
      </c>
      <c r="G11" s="19">
        <f t="shared" si="2"/>
        <v>-17.23496332409437</v>
      </c>
      <c r="H11" s="4" t="str">
        <f t="shared" si="3"/>
        <v/>
      </c>
      <c r="I11" s="4" t="e">
        <f>VLOOKUP(ROUND(A11,2),data!$B$6:$C$209,2,0)</f>
        <v>#N/A</v>
      </c>
      <c r="J11" s="4"/>
      <c r="K11" s="21">
        <f>sigmas!A11</f>
        <v>0</v>
      </c>
      <c r="L11" s="21">
        <f>sigmas!B11</f>
        <v>0</v>
      </c>
      <c r="M11" s="21">
        <f>sigmas!C11</f>
        <v>0</v>
      </c>
      <c r="N11" s="21">
        <f t="shared" si="4"/>
        <v>1</v>
      </c>
      <c r="O11" s="21" t="e">
        <f>LOG(N11/10^(-sgraph!$H$13))</f>
        <v>#VALUE!</v>
      </c>
      <c r="P11" s="21"/>
      <c r="Q11" s="21" t="s">
        <v>23</v>
      </c>
      <c r="R11" s="21"/>
    </row>
    <row r="12" spans="1:18" x14ac:dyDescent="0.2">
      <c r="A12" s="17">
        <f>A11+data!$I$2</f>
        <v>1.59</v>
      </c>
      <c r="B12" s="17">
        <f t="shared" si="1"/>
        <v>2.5703957827688629E-2</v>
      </c>
      <c r="C12" s="17">
        <f>(-data!$B$2)*((B12^3+data!$D$4*B12^2-(data!$F$2+data!$D$4*data!$A$2)*B12-data!$F$2*data!$D$4)/(B12^3+(data!$D$4+data!$C$2)*B12^2+(data!$D$4*data!$C$2-data!$R$2)*B12-data!$D$4*data!$F$2))</f>
        <v>-16.549262110444221</v>
      </c>
      <c r="D12" s="4">
        <f>(-data!$B$2)*((B12^3+data!$E$4*B12^2-(data!$F$2+data!$E$4*data!$A$2)*B12-data!$F$2*data!$E$4)/(B12^3+(data!$E$4+data!$C$2)*B12^2+(data!$E$4*data!$C$2-data!$R$2)*B12-data!$E$4*data!$F$2))</f>
        <v>-16.975815034907964</v>
      </c>
      <c r="E12" s="18">
        <f>IF(OR(A12&lt;data!$G$2,A12 &gt;data!$H$2),"",A12)</f>
        <v>1.59</v>
      </c>
      <c r="F12" s="19">
        <f t="shared" si="0"/>
        <v>-16.549262110444221</v>
      </c>
      <c r="G12" s="19">
        <f t="shared" si="2"/>
        <v>-16.975815034907964</v>
      </c>
      <c r="H12" s="4" t="str">
        <f t="shared" si="3"/>
        <v/>
      </c>
      <c r="I12" s="4" t="e">
        <f>VLOOKUP(ROUND(A12,2),data!$B$6:$C$209,2,0)</f>
        <v>#N/A</v>
      </c>
      <c r="J12" s="4"/>
      <c r="K12" s="21">
        <f>sigmas!A12</f>
        <v>0</v>
      </c>
      <c r="L12" s="21">
        <f>sigmas!B12</f>
        <v>0</v>
      </c>
      <c r="M12" s="21">
        <f>sigmas!C12</f>
        <v>0</v>
      </c>
      <c r="N12" s="21">
        <f t="shared" si="4"/>
        <v>1</v>
      </c>
      <c r="O12" s="21" t="e">
        <f>LOG(N12/10^(-sgraph!$H$13))</f>
        <v>#VALUE!</v>
      </c>
      <c r="P12" s="21"/>
      <c r="Q12" s="21" t="str">
        <f>sgraph!E7</f>
        <v>4-Methyl</v>
      </c>
      <c r="R12" s="21"/>
    </row>
    <row r="13" spans="1:18" x14ac:dyDescent="0.2">
      <c r="A13" s="17">
        <f>A12+data!$I$2</f>
        <v>1.6</v>
      </c>
      <c r="B13" s="17">
        <f t="shared" si="1"/>
        <v>2.511886431509578E-2</v>
      </c>
      <c r="C13" s="17">
        <f>(-data!$B$2)*((B13^3+data!$D$4*B13^2-(data!$F$2+data!$D$4*data!$A$2)*B13-data!$F$2*data!$D$4)/(B13^3+(data!$D$4+data!$C$2)*B13^2+(data!$D$4*data!$C$2-data!$R$2)*B13-data!$D$4*data!$F$2))</f>
        <v>-16.279348685799615</v>
      </c>
      <c r="D13" s="4">
        <f>(-data!$B$2)*((B13^3+data!$E$4*B13^2-(data!$F$2+data!$E$4*data!$A$2)*B13-data!$F$2*data!$E$4)/(B13^3+(data!$E$4+data!$C$2)*B13^2+(data!$E$4*data!$C$2-data!$R$2)*B13-data!$E$4*data!$F$2))</f>
        <v>-16.718573807503418</v>
      </c>
      <c r="E13" s="18">
        <f>IF(OR(A13&lt;data!$G$2,A13 &gt;data!$H$2),"",A13)</f>
        <v>1.6</v>
      </c>
      <c r="F13" s="19">
        <f t="shared" si="0"/>
        <v>-16.279348685799615</v>
      </c>
      <c r="G13" s="19">
        <f t="shared" si="2"/>
        <v>-16.718573807503418</v>
      </c>
      <c r="H13" s="4" t="str">
        <f t="shared" si="3"/>
        <v/>
      </c>
      <c r="I13" s="4" t="e">
        <f>VLOOKUP(ROUND(A13,2),data!$B$6:$C$209,2,0)</f>
        <v>#N/A</v>
      </c>
      <c r="J13" s="4"/>
      <c r="K13" s="21">
        <f>sigmas!A13</f>
        <v>0</v>
      </c>
      <c r="L13" s="21">
        <f>sigmas!B13</f>
        <v>0</v>
      </c>
      <c r="M13" s="21">
        <f>sigmas!C13</f>
        <v>0</v>
      </c>
      <c r="N13" s="21">
        <f t="shared" si="4"/>
        <v>1</v>
      </c>
      <c r="O13" s="21" t="e">
        <f>LOG(N13/10^(-sgraph!$H$13))</f>
        <v>#VALUE!</v>
      </c>
      <c r="P13" s="21"/>
      <c r="Q13" s="21" t="s">
        <v>23</v>
      </c>
      <c r="R13" s="21"/>
    </row>
    <row r="14" spans="1:18" x14ac:dyDescent="0.2">
      <c r="A14" s="17">
        <f>A13+data!$I$2</f>
        <v>1.61</v>
      </c>
      <c r="B14" s="17">
        <f t="shared" si="1"/>
        <v>2.4547089156850287E-2</v>
      </c>
      <c r="C14" s="17">
        <f>(-data!$B$2)*((B14^3+data!$D$4*B14^2-(data!$F$2+data!$D$4*data!$A$2)*B14-data!$F$2*data!$D$4)/(B14^3+(data!$D$4+data!$C$2)*B14^2+(data!$D$4*data!$C$2-data!$R$2)*B14-data!$D$4*data!$F$2))</f>
        <v>-16.011080470398451</v>
      </c>
      <c r="D14" s="4">
        <f>(-data!$B$2)*((B14^3+data!$E$4*B14^2-(data!$F$2+data!$E$4*data!$A$2)*B14-data!$F$2*data!$E$4)/(B14^3+(data!$E$4+data!$C$2)*B14^2+(data!$E$4*data!$C$2-data!$R$2)*B14-data!$E$4*data!$F$2))</f>
        <v>-16.463286058817886</v>
      </c>
      <c r="E14" s="18">
        <f>IF(OR(A14&lt;data!$G$2,A14 &gt;data!$H$2),"",A14)</f>
        <v>1.61</v>
      </c>
      <c r="F14" s="19">
        <f t="shared" si="0"/>
        <v>-16.011080470398451</v>
      </c>
      <c r="G14" s="19">
        <f t="shared" si="2"/>
        <v>-16.463286058817886</v>
      </c>
      <c r="H14" s="4" t="str">
        <f t="shared" si="3"/>
        <v/>
      </c>
      <c r="I14" s="4" t="e">
        <f>VLOOKUP(ROUND(A14,2),data!$B$6:$C$209,2,0)</f>
        <v>#N/A</v>
      </c>
      <c r="J14" s="4"/>
      <c r="K14" s="21">
        <f>sigmas!A14</f>
        <v>0</v>
      </c>
      <c r="L14" s="21">
        <f>sigmas!B14</f>
        <v>0</v>
      </c>
      <c r="M14" s="21">
        <f>sigmas!C14</f>
        <v>0</v>
      </c>
      <c r="N14" s="21">
        <f t="shared" si="4"/>
        <v>1</v>
      </c>
      <c r="O14" s="21" t="e">
        <f>LOG(N14/10^(-sgraph!$H$13))</f>
        <v>#VALUE!</v>
      </c>
      <c r="P14" s="21"/>
      <c r="Q14" s="21" t="str">
        <f>sgraph!E8</f>
        <v>2-Chloro</v>
      </c>
      <c r="R14" s="21"/>
    </row>
    <row r="15" spans="1:18" x14ac:dyDescent="0.2">
      <c r="A15" s="17">
        <f>A14+data!$I$2</f>
        <v>1.62</v>
      </c>
      <c r="B15" s="17">
        <f t="shared" si="1"/>
        <v>2.3988329190194894E-2</v>
      </c>
      <c r="C15" s="17">
        <f>(-data!$B$2)*((B15^3+data!$D$4*B15^2-(data!$F$2+data!$D$4*data!$A$2)*B15-data!$F$2*data!$D$4)/(B15^3+(data!$D$4+data!$C$2)*B15^2+(data!$D$4*data!$C$2-data!$R$2)*B15-data!$D$4*data!$F$2))</f>
        <v>-15.744496896405646</v>
      </c>
      <c r="D15" s="4">
        <f>(-data!$B$2)*((B15^3+data!$E$4*B15^2-(data!$F$2+data!$E$4*data!$A$2)*B15-data!$F$2*data!$E$4)/(B15^3+(data!$E$4+data!$C$2)*B15^2+(data!$E$4*data!$C$2-data!$R$2)*B15-data!$E$4*data!$F$2))</f>
        <v>-16.209996474670682</v>
      </c>
      <c r="E15" s="18">
        <f>IF(OR(A15&lt;data!$G$2,A15 &gt;data!$H$2),"",A15)</f>
        <v>1.62</v>
      </c>
      <c r="F15" s="19">
        <f t="shared" si="0"/>
        <v>-15.744496896405646</v>
      </c>
      <c r="G15" s="19">
        <f t="shared" si="2"/>
        <v>-16.209996474670682</v>
      </c>
      <c r="H15" s="4" t="str">
        <f t="shared" si="3"/>
        <v/>
      </c>
      <c r="I15" s="4" t="e">
        <f>VLOOKUP(ROUND(A15,2),data!$B$6:$C$209,2,0)</f>
        <v>#N/A</v>
      </c>
      <c r="J15" s="4"/>
      <c r="K15" s="21">
        <f>sigmas!A15</f>
        <v>0</v>
      </c>
      <c r="L15" s="21">
        <f>sigmas!B15</f>
        <v>0</v>
      </c>
      <c r="M15" s="21">
        <f>sigmas!C15</f>
        <v>0</v>
      </c>
      <c r="N15" s="21">
        <f t="shared" si="4"/>
        <v>1</v>
      </c>
      <c r="O15" s="21" t="e">
        <f>LOG(N15/10^(-sgraph!$H$13))</f>
        <v>#VALUE!</v>
      </c>
      <c r="P15" s="21"/>
      <c r="Q15" s="21" t="s">
        <v>23</v>
      </c>
      <c r="R15" s="21"/>
    </row>
    <row r="16" spans="1:18" x14ac:dyDescent="0.2">
      <c r="A16" s="17">
        <f>A15+data!$I$2</f>
        <v>1.6300000000000001</v>
      </c>
      <c r="B16" s="17">
        <f t="shared" si="1"/>
        <v>2.3442288153199212E-2</v>
      </c>
      <c r="C16" s="17">
        <f>(-data!$B$2)*((B16^3+data!$D$4*B16^2-(data!$F$2+data!$D$4*data!$A$2)*B16-data!$F$2*data!$D$4)/(B16^3+(data!$D$4+data!$C$2)*B16^2+(data!$D$4*data!$C$2-data!$R$2)*B16-data!$D$4*data!$F$2))</f>
        <v>-15.479635621578328</v>
      </c>
      <c r="D16" s="4">
        <f>(-data!$B$2)*((B16^3+data!$E$4*B16^2-(data!$F$2+data!$E$4*data!$A$2)*B16-data!$F$2*data!$E$4)/(B16^3+(data!$E$4+data!$C$2)*B16^2+(data!$E$4*data!$C$2-data!$R$2)*B16-data!$E$4*data!$F$2))</f>
        <v>-15.958747991986749</v>
      </c>
      <c r="E16" s="18">
        <f>IF(OR(A16&lt;data!$G$2,A16 &gt;data!$H$2),"",A16)</f>
        <v>1.6300000000000001</v>
      </c>
      <c r="F16" s="19">
        <f t="shared" si="0"/>
        <v>-15.479635621578328</v>
      </c>
      <c r="G16" s="19">
        <f t="shared" si="2"/>
        <v>-15.958747991986749</v>
      </c>
      <c r="H16" s="4" t="str">
        <f t="shared" si="3"/>
        <v/>
      </c>
      <c r="I16" s="4" t="e">
        <f>VLOOKUP(ROUND(A16,2),data!$B$6:$C$209,2,0)</f>
        <v>#N/A</v>
      </c>
      <c r="J16" s="4"/>
      <c r="K16" s="21">
        <f>sigmas!A16</f>
        <v>0</v>
      </c>
      <c r="L16" s="21">
        <f>sigmas!B16</f>
        <v>0</v>
      </c>
      <c r="M16" s="21">
        <f>sigmas!C16</f>
        <v>0</v>
      </c>
      <c r="N16" s="21">
        <f t="shared" si="4"/>
        <v>1</v>
      </c>
      <c r="O16" s="21" t="e">
        <f>LOG(N16/10^(-sgraph!$H$13))</f>
        <v>#VALUE!</v>
      </c>
      <c r="P16" s="21"/>
      <c r="Q16" s="21" t="str">
        <f>sgraph!E9</f>
        <v>3-Chloro</v>
      </c>
      <c r="R16" s="21"/>
    </row>
    <row r="17" spans="1:18" x14ac:dyDescent="0.2">
      <c r="A17" s="17">
        <f>A16+data!$I$2</f>
        <v>1.6400000000000001</v>
      </c>
      <c r="B17" s="17">
        <f t="shared" si="1"/>
        <v>2.290867652767771E-2</v>
      </c>
      <c r="C17" s="17">
        <f>(-data!$B$2)*((B17^3+data!$D$4*B17^2-(data!$F$2+data!$D$4*data!$A$2)*B17-data!$F$2*data!$D$4)/(B17^3+(data!$D$4+data!$C$2)*B17^2+(data!$D$4*data!$C$2-data!$R$2)*B17-data!$D$4*data!$F$2))</f>
        <v>-15.216532516393411</v>
      </c>
      <c r="D17" s="4">
        <f>(-data!$B$2)*((B17^3+data!$E$4*B17^2-(data!$F$2+data!$E$4*data!$A$2)*B17-data!$F$2*data!$E$4)/(B17^3+(data!$E$4+data!$C$2)*B17^2+(data!$E$4*data!$C$2-data!$R$2)*B17-data!$E$4*data!$F$2))</f>
        <v>-15.709581784000894</v>
      </c>
      <c r="E17" s="18">
        <f>IF(OR(A17&lt;data!$G$2,A17 &gt;data!$H$2),"",A17)</f>
        <v>1.6400000000000001</v>
      </c>
      <c r="F17" s="19">
        <f t="shared" si="0"/>
        <v>-15.216532516393411</v>
      </c>
      <c r="G17" s="19">
        <f t="shared" si="2"/>
        <v>-15.709581784000894</v>
      </c>
      <c r="H17" s="4" t="str">
        <f t="shared" si="3"/>
        <v/>
      </c>
      <c r="I17" s="4" t="e">
        <f>VLOOKUP(ROUND(A17,2),data!$B$6:$C$209,2,0)</f>
        <v>#N/A</v>
      </c>
      <c r="J17" s="4"/>
      <c r="K17" s="21">
        <f>sigmas!A17</f>
        <v>0</v>
      </c>
      <c r="L17" s="21">
        <f>sigmas!B17</f>
        <v>0</v>
      </c>
      <c r="M17" s="21">
        <f>sigmas!C17</f>
        <v>0</v>
      </c>
      <c r="N17" s="21">
        <f t="shared" si="4"/>
        <v>1</v>
      </c>
      <c r="O17" s="21" t="e">
        <f>LOG(N17/10^(-sgraph!$H$13))</f>
        <v>#VALUE!</v>
      </c>
      <c r="P17" s="21"/>
      <c r="Q17" s="21" t="s">
        <v>23</v>
      </c>
      <c r="R17" s="21"/>
    </row>
    <row r="18" spans="1:18" x14ac:dyDescent="0.2">
      <c r="A18" s="17">
        <f>A17+data!$I$2</f>
        <v>1.6500000000000001</v>
      </c>
      <c r="B18" s="17">
        <f t="shared" si="1"/>
        <v>2.2387211385683378E-2</v>
      </c>
      <c r="C18" s="17">
        <f>(-data!$B$2)*((B18^3+data!$D$4*B18^2-(data!$F$2+data!$D$4*data!$A$2)*B18-data!$F$2*data!$D$4)/(B18^3+(data!$D$4+data!$C$2)*B18^2+(data!$D$4*data!$C$2-data!$R$2)*B18-data!$D$4*data!$F$2))</f>
        <v>-14.955221654216777</v>
      </c>
      <c r="D18" s="4">
        <f>(-data!$B$2)*((B18^3+data!$E$4*B18^2-(data!$F$2+data!$E$4*data!$A$2)*B18-data!$F$2*data!$E$4)/(B18^3+(data!$E$4+data!$C$2)*B18^2+(data!$E$4*data!$C$2-data!$R$2)*B18-data!$E$4*data!$F$2))</f>
        <v>-15.462537248407921</v>
      </c>
      <c r="E18" s="18">
        <f>IF(OR(A18&lt;data!$G$2,A18 &gt;data!$H$2),"",A18)</f>
        <v>1.6500000000000001</v>
      </c>
      <c r="F18" s="19">
        <f t="shared" si="0"/>
        <v>-14.955221654216777</v>
      </c>
      <c r="G18" s="19">
        <f t="shared" si="2"/>
        <v>-15.462537248407921</v>
      </c>
      <c r="H18" s="4" t="str">
        <f t="shared" si="3"/>
        <v/>
      </c>
      <c r="I18" s="4" t="e">
        <f>VLOOKUP(ROUND(A18,2),data!$B$6:$C$209,2,0)</f>
        <v>#N/A</v>
      </c>
      <c r="J18" s="4"/>
      <c r="K18" s="21">
        <f>sigmas!A18</f>
        <v>0</v>
      </c>
      <c r="L18" s="21">
        <f>sigmas!B18</f>
        <v>0</v>
      </c>
      <c r="M18" s="21">
        <f>sigmas!C18</f>
        <v>0</v>
      </c>
      <c r="N18" s="21">
        <f t="shared" si="4"/>
        <v>1</v>
      </c>
      <c r="O18" s="21" t="e">
        <f>LOG(N18/10^(-sgraph!$H$13))</f>
        <v>#VALUE!</v>
      </c>
      <c r="P18" s="21"/>
      <c r="Q18" s="21" t="str">
        <f>sgraph!E10</f>
        <v>4-Chloro</v>
      </c>
      <c r="R18" s="21"/>
    </row>
    <row r="19" spans="1:18" x14ac:dyDescent="0.2">
      <c r="A19" s="17">
        <f>A18+data!$I$2</f>
        <v>1.6600000000000001</v>
      </c>
      <c r="B19" s="17">
        <f t="shared" si="1"/>
        <v>2.1877616239495513E-2</v>
      </c>
      <c r="C19" s="17">
        <f>(-data!$B$2)*((B19^3+data!$D$4*B19^2-(data!$F$2+data!$D$4*data!$A$2)*B19-data!$F$2*data!$D$4)/(B19^3+(data!$D$4+data!$C$2)*B19^2+(data!$D$4*data!$C$2-data!$R$2)*B19-data!$D$4*data!$F$2))</f>
        <v>-14.69573530447531</v>
      </c>
      <c r="D19" s="4">
        <f>(-data!$B$2)*((B19^3+data!$E$4*B19^2-(data!$F$2+data!$E$4*data!$A$2)*B19-data!$F$2*data!$E$4)/(B19^3+(data!$E$4+data!$C$2)*B19^2+(data!$E$4*data!$C$2-data!$R$2)*B19-data!$E$4*data!$F$2))</f>
        <v>-15.21765199841626</v>
      </c>
      <c r="E19" s="18">
        <f>IF(OR(A19&lt;data!$G$2,A19 &gt;data!$H$2),"",A19)</f>
        <v>1.6600000000000001</v>
      </c>
      <c r="F19" s="19">
        <f t="shared" si="0"/>
        <v>-14.69573530447531</v>
      </c>
      <c r="G19" s="19">
        <f t="shared" si="2"/>
        <v>-15.21765199841626</v>
      </c>
      <c r="H19" s="4" t="str">
        <f t="shared" si="3"/>
        <v/>
      </c>
      <c r="I19" s="4" t="e">
        <f>VLOOKUP(ROUND(A19,2),data!$B$6:$C$209,2,0)</f>
        <v>#N/A</v>
      </c>
      <c r="J19" s="4"/>
      <c r="K19" s="21">
        <f>sigmas!A19</f>
        <v>0</v>
      </c>
      <c r="L19" s="21">
        <f>sigmas!B19</f>
        <v>0</v>
      </c>
      <c r="M19" s="21">
        <f>sigmas!C19</f>
        <v>0</v>
      </c>
      <c r="N19" s="21">
        <f t="shared" si="4"/>
        <v>1</v>
      </c>
      <c r="O19" s="21" t="e">
        <f>LOG(N19/10^(-sgraph!$H$13))</f>
        <v>#VALUE!</v>
      </c>
      <c r="P19" s="21"/>
      <c r="Q19" s="21" t="s">
        <v>23</v>
      </c>
      <c r="R19" s="21"/>
    </row>
    <row r="20" spans="1:18" x14ac:dyDescent="0.2">
      <c r="A20" s="17">
        <f>A19+data!$I$2</f>
        <v>1.6700000000000002</v>
      </c>
      <c r="B20" s="17">
        <f t="shared" si="1"/>
        <v>2.1379620895022301E-2</v>
      </c>
      <c r="C20" s="17">
        <f>(-data!$B$2)*((B20^3+data!$D$4*B20^2-(data!$F$2+data!$D$4*data!$A$2)*B20-data!$F$2*data!$D$4)/(B20^3+(data!$D$4+data!$C$2)*B20^2+(data!$D$4*data!$C$2-data!$R$2)*B20-data!$D$4*data!$F$2))</f>
        <v>-14.438103928786278</v>
      </c>
      <c r="D20" s="4">
        <f>(-data!$B$2)*((B20^3+data!$E$4*B20^2-(data!$F$2+data!$E$4*data!$A$2)*B20-data!$F$2*data!$E$4)/(B20^3+(data!$E$4+data!$C$2)*B20^2+(data!$E$4*data!$C$2-data!$R$2)*B20-data!$E$4*data!$F$2))</f>
        <v>-14.97496185665581</v>
      </c>
      <c r="E20" s="18">
        <f>IF(OR(A20&lt;data!$G$2,A20 &gt;data!$H$2),"",A20)</f>
        <v>1.6700000000000002</v>
      </c>
      <c r="F20" s="19">
        <f t="shared" si="0"/>
        <v>-14.438103928786278</v>
      </c>
      <c r="G20" s="19">
        <f t="shared" si="2"/>
        <v>-14.97496185665581</v>
      </c>
      <c r="H20" s="4" t="str">
        <f t="shared" si="3"/>
        <v/>
      </c>
      <c r="I20" s="4" t="e">
        <f>VLOOKUP(ROUND(A20,2),data!$B$6:$C$209,2,0)</f>
        <v>#N/A</v>
      </c>
      <c r="J20" s="4"/>
      <c r="K20" s="21">
        <f>sigmas!A20</f>
        <v>0</v>
      </c>
      <c r="L20" s="21">
        <f>sigmas!B20</f>
        <v>0</v>
      </c>
      <c r="M20" s="21">
        <f>sigmas!C20</f>
        <v>0</v>
      </c>
      <c r="N20" s="21">
        <f t="shared" si="4"/>
        <v>1</v>
      </c>
      <c r="O20" s="21" t="e">
        <f>LOG(N20/10^(-sgraph!$H$13))</f>
        <v>#VALUE!</v>
      </c>
      <c r="P20" s="21"/>
      <c r="Q20" s="21" t="str">
        <f>sgraph!E11</f>
        <v>2-Nitro</v>
      </c>
      <c r="R20" s="21"/>
    </row>
    <row r="21" spans="1:18" x14ac:dyDescent="0.2">
      <c r="A21" s="17">
        <f>A20+data!$I$2</f>
        <v>1.6800000000000002</v>
      </c>
      <c r="B21" s="17">
        <f t="shared" si="1"/>
        <v>2.0892961308540375E-2</v>
      </c>
      <c r="C21" s="17">
        <f>(-data!$B$2)*((B21^3+data!$D$4*B21^2-(data!$F$2+data!$D$4*data!$A$2)*B21-data!$F$2*data!$D$4)/(B21^3+(data!$D$4+data!$C$2)*B21^2+(data!$D$4*data!$C$2-data!$R$2)*B21-data!$D$4*data!$F$2))</f>
        <v>-14.182356179991965</v>
      </c>
      <c r="D21" s="4">
        <f>(-data!$B$2)*((B21^3+data!$E$4*B21^2-(data!$F$2+data!$E$4*data!$A$2)*B21-data!$F$2*data!$E$4)/(B21^3+(data!$E$4+data!$C$2)*B21^2+(data!$E$4*data!$C$2-data!$R$2)*B21-data!$E$4*data!$F$2))</f>
        <v>-14.73450085188405</v>
      </c>
      <c r="E21" s="18">
        <f>IF(OR(A21&lt;data!$G$2,A21 &gt;data!$H$2),"",A21)</f>
        <v>1.6800000000000002</v>
      </c>
      <c r="F21" s="19">
        <f t="shared" si="0"/>
        <v>-14.182356179991965</v>
      </c>
      <c r="G21" s="19">
        <f t="shared" si="2"/>
        <v>-14.73450085188405</v>
      </c>
      <c r="H21" s="4" t="str">
        <f t="shared" si="3"/>
        <v/>
      </c>
      <c r="I21" s="4" t="e">
        <f>VLOOKUP(ROUND(A21,2),data!$B$6:$C$209,2,0)</f>
        <v>#N/A</v>
      </c>
      <c r="J21" s="4"/>
      <c r="K21" s="21">
        <f>sigmas!A21</f>
        <v>0</v>
      </c>
      <c r="L21" s="21">
        <f>sigmas!B21</f>
        <v>0</v>
      </c>
      <c r="M21" s="21">
        <f>sigmas!C21</f>
        <v>0</v>
      </c>
      <c r="N21" s="21">
        <f t="shared" si="4"/>
        <v>1</v>
      </c>
      <c r="O21" s="21" t="e">
        <f>LOG(N21/10^(-sgraph!$H$13))</f>
        <v>#VALUE!</v>
      </c>
      <c r="P21" s="21"/>
      <c r="Q21" s="21" t="s">
        <v>23</v>
      </c>
      <c r="R21" s="21"/>
    </row>
    <row r="22" spans="1:18" x14ac:dyDescent="0.2">
      <c r="A22" s="17">
        <f>A21+data!$I$2</f>
        <v>1.6900000000000002</v>
      </c>
      <c r="B22" s="17">
        <f t="shared" si="1"/>
        <v>2.0417379446695281E-2</v>
      </c>
      <c r="C22" s="17">
        <f>(-data!$B$2)*((B22^3+data!$D$4*B22^2-(data!$F$2+data!$D$4*data!$A$2)*B22-data!$F$2*data!$D$4)/(B22^3+(data!$D$4+data!$C$2)*B22^2+(data!$D$4*data!$C$2-data!$R$2)*B22-data!$D$4*data!$F$2))</f>
        <v>-13.928518904040837</v>
      </c>
      <c r="D22" s="4">
        <f>(-data!$B$2)*((B22^3+data!$E$4*B22^2-(data!$F$2+data!$E$4*data!$A$2)*B22-data!$F$2*data!$E$4)/(B22^3+(data!$E$4+data!$C$2)*B22^2+(data!$E$4*data!$C$2-data!$R$2)*B22-data!$E$4*data!$F$2))</f>
        <v>-14.496301218428028</v>
      </c>
      <c r="E22" s="18">
        <f>IF(OR(A22&lt;data!$G$2,A22 &gt;data!$H$2),"",A22)</f>
        <v>1.6900000000000002</v>
      </c>
      <c r="F22" s="19">
        <f t="shared" si="0"/>
        <v>-13.928518904040837</v>
      </c>
      <c r="G22" s="19">
        <f t="shared" si="2"/>
        <v>-14.496301218428028</v>
      </c>
      <c r="H22" s="4" t="str">
        <f t="shared" si="3"/>
        <v/>
      </c>
      <c r="I22" s="4" t="e">
        <f>VLOOKUP(ROUND(A22,2),data!$B$6:$C$209,2,0)</f>
        <v>#N/A</v>
      </c>
      <c r="J22" s="4"/>
      <c r="K22" s="21">
        <f>sigmas!A22</f>
        <v>0</v>
      </c>
      <c r="L22" s="21">
        <f>sigmas!B22</f>
        <v>0</v>
      </c>
      <c r="M22" s="21">
        <f>sigmas!C22</f>
        <v>0</v>
      </c>
      <c r="N22" s="21">
        <f t="shared" si="4"/>
        <v>1</v>
      </c>
      <c r="O22" s="21" t="e">
        <f>LOG(N22/10^(-sgraph!$H$13))</f>
        <v>#VALUE!</v>
      </c>
      <c r="P22" s="21"/>
      <c r="Q22" s="21" t="str">
        <f>sgraph!E12</f>
        <v>3-Nitro</v>
      </c>
      <c r="R22" s="21"/>
    </row>
    <row r="23" spans="1:18" x14ac:dyDescent="0.2">
      <c r="A23" s="17">
        <f>A22+data!$I$2</f>
        <v>1.7000000000000002</v>
      </c>
      <c r="B23" s="17">
        <f t="shared" si="1"/>
        <v>1.9952623149688785E-2</v>
      </c>
      <c r="C23" s="17">
        <f>(-data!$B$2)*((B23^3+data!$D$4*B23^2-(data!$F$2+data!$D$4*data!$A$2)*B23-data!$F$2*data!$D$4)/(B23^3+(data!$D$4+data!$C$2)*B23^2+(data!$D$4*data!$C$2-data!$R$2)*B23-data!$D$4*data!$F$2))</f>
        <v>-13.676617144651296</v>
      </c>
      <c r="D23" s="4">
        <f>(-data!$B$2)*((B23^3+data!$E$4*B23^2-(data!$F$2+data!$E$4*data!$A$2)*B23-data!$F$2*data!$E$4)/(B23^3+(data!$E$4+data!$C$2)*B23^2+(data!$E$4*data!$C$2-data!$R$2)*B23-data!$E$4*data!$F$2))</f>
        <v>-14.260393398294424</v>
      </c>
      <c r="E23" s="18">
        <f>IF(OR(A23&lt;data!$G$2,A23 &gt;data!$H$2),"",A23)</f>
        <v>1.7000000000000002</v>
      </c>
      <c r="F23" s="19">
        <f t="shared" si="0"/>
        <v>-13.676617144651296</v>
      </c>
      <c r="G23" s="19">
        <f t="shared" si="2"/>
        <v>-14.260393398294424</v>
      </c>
      <c r="H23" s="4" t="str">
        <f t="shared" si="3"/>
        <v/>
      </c>
      <c r="I23" s="4" t="e">
        <f>VLOOKUP(ROUND(A23,2),data!$B$6:$C$209,2,0)</f>
        <v>#N/A</v>
      </c>
      <c r="J23" s="4"/>
      <c r="K23" s="21">
        <f>sigmas!A23</f>
        <v>0</v>
      </c>
      <c r="L23" s="21">
        <f>sigmas!B23</f>
        <v>0</v>
      </c>
      <c r="M23" s="21">
        <f>sigmas!C23</f>
        <v>0</v>
      </c>
      <c r="N23" s="21">
        <f t="shared" si="4"/>
        <v>1</v>
      </c>
      <c r="O23" s="21" t="e">
        <f>LOG(N23/10^(-sgraph!$H$13))</f>
        <v>#VALUE!</v>
      </c>
      <c r="P23" s="21"/>
      <c r="Q23" s="21" t="s">
        <v>23</v>
      </c>
      <c r="R23" s="21"/>
    </row>
    <row r="24" spans="1:18" x14ac:dyDescent="0.2">
      <c r="A24" s="17">
        <f>A23+data!$I$2</f>
        <v>1.7100000000000002</v>
      </c>
      <c r="B24" s="17">
        <f t="shared" si="1"/>
        <v>1.9498445997580435E-2</v>
      </c>
      <c r="C24" s="17">
        <f>(-data!$B$2)*((B24^3+data!$D$4*B24^2-(data!$F$2+data!$D$4*data!$A$2)*B24-data!$F$2*data!$D$4)/(B24^3+(data!$D$4+data!$C$2)*B24^2+(data!$D$4*data!$C$2-data!$R$2)*B24-data!$D$4*data!$F$2))</f>
        <v>-13.42667415068817</v>
      </c>
      <c r="D24" s="4">
        <f>(-data!$B$2)*((B24^3+data!$E$4*B24^2-(data!$F$2+data!$E$4*data!$A$2)*B24-data!$F$2*data!$E$4)/(B24^3+(data!$E$4+data!$C$2)*B24^2+(data!$E$4*data!$C$2-data!$R$2)*B24-data!$E$4*data!$F$2))</f>
        <v>-14.026806045874149</v>
      </c>
      <c r="E24" s="18">
        <f>IF(OR(A24&lt;data!$G$2,A24 &gt;data!$H$2),"",A24)</f>
        <v>1.7100000000000002</v>
      </c>
      <c r="F24" s="19">
        <f t="shared" si="0"/>
        <v>-13.42667415068817</v>
      </c>
      <c r="G24" s="19">
        <f t="shared" si="2"/>
        <v>-14.026806045874149</v>
      </c>
      <c r="H24" s="4" t="str">
        <f t="shared" si="3"/>
        <v/>
      </c>
      <c r="I24" s="4" t="e">
        <f>VLOOKUP(ROUND(A24,2),data!$B$6:$C$209,2,0)</f>
        <v>#N/A</v>
      </c>
      <c r="J24" s="4"/>
      <c r="K24" s="21">
        <f>sigmas!A24</f>
        <v>0</v>
      </c>
      <c r="L24" s="21">
        <f>sigmas!B24</f>
        <v>0</v>
      </c>
      <c r="M24" s="21">
        <f>sigmas!C24</f>
        <v>0</v>
      </c>
      <c r="N24" s="21">
        <f t="shared" si="4"/>
        <v>1</v>
      </c>
      <c r="O24" s="21" t="e">
        <f>LOG(N24/10^(-sgraph!$H$13))</f>
        <v>#VALUE!</v>
      </c>
      <c r="P24" s="21"/>
      <c r="Q24" s="21" t="str">
        <f>sgraph!E13</f>
        <v>H</v>
      </c>
      <c r="R24" s="21"/>
    </row>
    <row r="25" spans="1:18" x14ac:dyDescent="0.2">
      <c r="A25" s="17">
        <f>A24+data!$I$2</f>
        <v>1.7200000000000002</v>
      </c>
      <c r="B25" s="17">
        <f t="shared" si="1"/>
        <v>1.9054607179632456E-2</v>
      </c>
      <c r="C25" s="17">
        <f>(-data!$B$2)*((B25^3+data!$D$4*B25^2-(data!$F$2+data!$D$4*data!$A$2)*B25-data!$F$2*data!$D$4)/(B25^3+(data!$D$4+data!$C$2)*B25^2+(data!$D$4*data!$C$2-data!$R$2)*B25-data!$D$4*data!$F$2))</f>
        <v>-13.178711386177392</v>
      </c>
      <c r="D25" s="4">
        <f>(-data!$B$2)*((B25^3+data!$E$4*B25^2-(data!$F$2+data!$E$4*data!$A$2)*B25-data!$F$2*data!$E$4)/(B25^3+(data!$E$4+data!$C$2)*B25^2+(data!$E$4*data!$C$2-data!$R$2)*B25-data!$E$4*data!$F$2))</f>
        <v>-13.795566035163143</v>
      </c>
      <c r="E25" s="18">
        <f>IF(OR(A25&lt;data!$G$2,A25 &gt;data!$H$2),"",A25)</f>
        <v>1.7200000000000002</v>
      </c>
      <c r="F25" s="19">
        <f t="shared" si="0"/>
        <v>-13.178711386177392</v>
      </c>
      <c r="G25" s="19">
        <f t="shared" si="2"/>
        <v>-13.795566035163143</v>
      </c>
      <c r="H25" s="4" t="str">
        <f t="shared" si="3"/>
        <v/>
      </c>
      <c r="I25" s="4" t="e">
        <f>VLOOKUP(ROUND(A25,2),data!$B$6:$C$209,2,0)</f>
        <v>#N/A</v>
      </c>
      <c r="J25" s="4"/>
      <c r="K25" s="21">
        <f>sigmas!A25</f>
        <v>0</v>
      </c>
      <c r="L25" s="21">
        <f>sigmas!B25</f>
        <v>0</v>
      </c>
      <c r="M25" s="21">
        <f>sigmas!C25</f>
        <v>0</v>
      </c>
      <c r="N25" s="21">
        <f t="shared" si="4"/>
        <v>1</v>
      </c>
      <c r="O25" s="21" t="e">
        <f>LOG(N25/10^(-sgraph!$H$13))</f>
        <v>#VALUE!</v>
      </c>
      <c r="P25" s="21"/>
      <c r="Q25" s="21"/>
      <c r="R25" s="21"/>
    </row>
    <row r="26" spans="1:18" x14ac:dyDescent="0.2">
      <c r="A26" s="17">
        <f>A25+data!$I$2</f>
        <v>1.7300000000000002</v>
      </c>
      <c r="B26" s="17">
        <f t="shared" si="1"/>
        <v>1.8620871366628659E-2</v>
      </c>
      <c r="C26" s="17">
        <f>(-data!$B$2)*((B26^3+data!$D$4*B26^2-(data!$F$2+data!$D$4*data!$A$2)*B26-data!$F$2*data!$D$4)/(B26^3+(data!$D$4+data!$C$2)*B26^2+(data!$D$4*data!$C$2-data!$R$2)*B26-data!$D$4*data!$F$2))</f>
        <v>-12.932748542879574</v>
      </c>
      <c r="D26" s="4">
        <f>(-data!$B$2)*((B26^3+data!$E$4*B26^2-(data!$F$2+data!$E$4*data!$A$2)*B26-data!$F$2*data!$E$4)/(B26^3+(data!$E$4+data!$C$2)*B26^2+(data!$E$4*data!$C$2-data!$R$2)*B26-data!$E$4*data!$F$2))</f>
        <v>-13.566698469416513</v>
      </c>
      <c r="E26" s="18">
        <f>IF(OR(A26&lt;data!$G$2,A26 &gt;data!$H$2),"",A26)</f>
        <v>1.7300000000000002</v>
      </c>
      <c r="F26" s="19">
        <f t="shared" si="0"/>
        <v>-12.932748542879574</v>
      </c>
      <c r="G26" s="19">
        <f t="shared" si="2"/>
        <v>-13.566698469416513</v>
      </c>
      <c r="H26" s="4" t="str">
        <f t="shared" si="3"/>
        <v/>
      </c>
      <c r="I26" s="4" t="e">
        <f>VLOOKUP(ROUND(A26,2),data!$B$6:$C$209,2,0)</f>
        <v>#N/A</v>
      </c>
      <c r="J26" s="4"/>
      <c r="K26" s="21">
        <f>sigmas!A26</f>
        <v>0</v>
      </c>
      <c r="L26" s="21">
        <f>sigmas!B26</f>
        <v>0</v>
      </c>
      <c r="M26" s="21">
        <f>sigmas!C26</f>
        <v>0</v>
      </c>
      <c r="N26" s="21">
        <f t="shared" si="4"/>
        <v>1</v>
      </c>
      <c r="O26" s="21" t="e">
        <f>LOG(N26/10^(-sgraph!$H$13))</f>
        <v>#VALUE!</v>
      </c>
      <c r="P26" s="21"/>
      <c r="Q26" s="21"/>
      <c r="R26" s="21"/>
    </row>
    <row r="27" spans="1:18" x14ac:dyDescent="0.2">
      <c r="A27" s="17">
        <f>A26+data!$I$2</f>
        <v>1.7400000000000002</v>
      </c>
      <c r="B27" s="17">
        <f t="shared" si="1"/>
        <v>1.8197008586099812E-2</v>
      </c>
      <c r="C27" s="17">
        <f>(-data!$B$2)*((B27^3+data!$D$4*B27^2-(data!$F$2+data!$D$4*data!$A$2)*B27-data!$F$2*data!$D$4)/(B27^3+(data!$D$4+data!$C$2)*B27^2+(data!$D$4*data!$C$2-data!$R$2)*B27-data!$D$4*data!$F$2))</f>
        <v>-12.688803555339284</v>
      </c>
      <c r="D27" s="4">
        <f>(-data!$B$2)*((B27^3+data!$E$4*B27^2-(data!$F$2+data!$E$4*data!$A$2)*B27-data!$F$2*data!$E$4)/(B27^3+(data!$E$4+data!$C$2)*B27^2+(data!$E$4*data!$C$2-data!$R$2)*B27-data!$E$4*data!$F$2))</f>
        <v>-13.340226693149177</v>
      </c>
      <c r="E27" s="18">
        <f>IF(OR(A27&lt;data!$G$2,A27 &gt;data!$H$2),"",A27)</f>
        <v>1.7400000000000002</v>
      </c>
      <c r="F27" s="19">
        <f t="shared" si="0"/>
        <v>-12.688803555339284</v>
      </c>
      <c r="G27" s="19">
        <f t="shared" si="2"/>
        <v>-13.340226693149177</v>
      </c>
      <c r="H27" s="4" t="str">
        <f t="shared" si="3"/>
        <v/>
      </c>
      <c r="I27" s="4" t="e">
        <f>VLOOKUP(ROUND(A27,2),data!$B$6:$C$209,2,0)</f>
        <v>#N/A</v>
      </c>
      <c r="J27" s="4"/>
      <c r="K27" s="21">
        <f>sigmas!A27</f>
        <v>0</v>
      </c>
      <c r="L27" s="21">
        <f>sigmas!B27</f>
        <v>0</v>
      </c>
      <c r="M27" s="21">
        <f>sigmas!C27</f>
        <v>0</v>
      </c>
      <c r="N27" s="21">
        <f t="shared" si="4"/>
        <v>1</v>
      </c>
      <c r="O27" s="21" t="e">
        <f>LOG(N27/10^(-sgraph!$H$13))</f>
        <v>#VALUE!</v>
      </c>
      <c r="P27" s="21"/>
      <c r="Q27" s="21"/>
      <c r="R27" s="21"/>
    </row>
    <row r="28" spans="1:18" x14ac:dyDescent="0.2">
      <c r="A28" s="17">
        <f>A27+data!$I$2</f>
        <v>1.7500000000000002</v>
      </c>
      <c r="B28" s="17">
        <f t="shared" si="1"/>
        <v>1.7782794100389208E-2</v>
      </c>
      <c r="C28" s="17">
        <f>(-data!$B$2)*((B28^3+data!$D$4*B28^2-(data!$F$2+data!$D$4*data!$A$2)*B28-data!$F$2*data!$D$4)/(B28^3+(data!$D$4+data!$C$2)*B28^2+(data!$D$4*data!$C$2-data!$R$2)*B28-data!$D$4*data!$F$2))</f>
        <v>-12.446892618322881</v>
      </c>
      <c r="D28" s="4">
        <f>(-data!$B$2)*((B28^3+data!$E$4*B28^2-(data!$F$2+data!$E$4*data!$A$2)*B28-data!$F$2*data!$E$4)/(B28^3+(data!$E$4+data!$C$2)*B28^2+(data!$E$4*data!$C$2-data!$R$2)*B28-data!$E$4*data!$F$2))</f>
        <v>-13.116172306392352</v>
      </c>
      <c r="E28" s="18">
        <f>IF(OR(A28&lt;data!$G$2,A28 &gt;data!$H$2),"",A28)</f>
        <v>1.7500000000000002</v>
      </c>
      <c r="F28" s="19">
        <f t="shared" si="0"/>
        <v>-12.446892618322881</v>
      </c>
      <c r="G28" s="19">
        <f t="shared" si="2"/>
        <v>-13.116172306392352</v>
      </c>
      <c r="H28" s="4" t="str">
        <f t="shared" si="3"/>
        <v/>
      </c>
      <c r="I28" s="4" t="e">
        <f>VLOOKUP(ROUND(A28,2),data!$B$6:$C$209,2,0)</f>
        <v>#N/A</v>
      </c>
      <c r="J28" s="4"/>
      <c r="K28" s="21">
        <f>sigmas!A28</f>
        <v>0</v>
      </c>
      <c r="L28" s="21">
        <f>sigmas!B28</f>
        <v>0</v>
      </c>
      <c r="M28" s="21">
        <f>sigmas!C28</f>
        <v>0</v>
      </c>
      <c r="N28" s="21">
        <f t="shared" si="4"/>
        <v>1</v>
      </c>
      <c r="O28" s="21" t="e">
        <f>LOG(N28/10^(-sgraph!$H$13))</f>
        <v>#VALUE!</v>
      </c>
      <c r="P28" s="21"/>
      <c r="Q28" s="21"/>
      <c r="R28" s="21"/>
    </row>
    <row r="29" spans="1:18" x14ac:dyDescent="0.2">
      <c r="A29" s="17">
        <f>A28+data!$I$2</f>
        <v>1.7600000000000002</v>
      </c>
      <c r="B29" s="17">
        <f t="shared" si="1"/>
        <v>1.7378008287493737E-2</v>
      </c>
      <c r="C29" s="17">
        <f>(-data!$B$2)*((B29^3+data!$D$4*B29^2-(data!$F$2+data!$D$4*data!$A$2)*B29-data!$F$2*data!$D$4)/(B29^3+(data!$D$4+data!$C$2)*B29^2+(data!$D$4*data!$C$2-data!$R$2)*B29-data!$D$4*data!$F$2))</f>
        <v>-12.207030206554631</v>
      </c>
      <c r="D29" s="4">
        <f>(-data!$B$2)*((B29^3+data!$E$4*B29^2-(data!$F$2+data!$E$4*data!$A$2)*B29-data!$F$2*data!$E$4)/(B29^3+(data!$E$4+data!$C$2)*B29^2+(data!$E$4*data!$C$2-data!$R$2)*B29-data!$E$4*data!$F$2))</f>
        <v>-12.894555181112294</v>
      </c>
      <c r="E29" s="18">
        <f>IF(OR(A29&lt;data!$G$2,A29 &gt;data!$H$2),"",A29)</f>
        <v>1.7600000000000002</v>
      </c>
      <c r="F29" s="19">
        <f t="shared" si="0"/>
        <v>-12.207030206554631</v>
      </c>
      <c r="G29" s="19">
        <f t="shared" si="2"/>
        <v>-12.894555181112294</v>
      </c>
      <c r="H29" s="4" t="str">
        <f t="shared" si="3"/>
        <v/>
      </c>
      <c r="I29" s="4" t="e">
        <f>VLOOKUP(ROUND(A29,2),data!$B$6:$C$209,2,0)</f>
        <v>#N/A</v>
      </c>
      <c r="J29" s="4"/>
      <c r="K29" s="21">
        <f>sigmas!A29</f>
        <v>0</v>
      </c>
      <c r="L29" s="21">
        <f>sigmas!B29</f>
        <v>0</v>
      </c>
      <c r="M29" s="21">
        <f>sigmas!C29</f>
        <v>0</v>
      </c>
      <c r="N29" s="21">
        <f t="shared" si="4"/>
        <v>1</v>
      </c>
      <c r="O29" s="21" t="e">
        <f>LOG(N29/10^(-sgraph!$H$13))</f>
        <v>#VALUE!</v>
      </c>
      <c r="P29" s="21"/>
      <c r="Q29" s="21"/>
      <c r="R29" s="21"/>
    </row>
    <row r="30" spans="1:18" x14ac:dyDescent="0.2">
      <c r="A30" s="17">
        <f>A29+data!$I$2</f>
        <v>1.7700000000000002</v>
      </c>
      <c r="B30" s="17">
        <f t="shared" si="1"/>
        <v>1.6982436524617429E-2</v>
      </c>
      <c r="C30" s="17">
        <f>(-data!$B$2)*((B30^3+data!$D$4*B30^2-(data!$F$2+data!$D$4*data!$A$2)*B30-data!$F$2*data!$D$4)/(B30^3+(data!$D$4+data!$C$2)*B30^2+(data!$D$4*data!$C$2-data!$R$2)*B30-data!$D$4*data!$F$2))</f>
        <v>-11.969229096658013</v>
      </c>
      <c r="D30" s="4">
        <f>(-data!$B$2)*((B30^3+data!$E$4*B30^2-(data!$F$2+data!$E$4*data!$A$2)*B30-data!$F$2*data!$E$4)/(B30^3+(data!$E$4+data!$C$2)*B30^2+(data!$E$4*data!$C$2-data!$R$2)*B30-data!$E$4*data!$F$2))</f>
        <v>-12.675393479694886</v>
      </c>
      <c r="E30" s="18">
        <f>IF(OR(A30&lt;data!$G$2,A30 &gt;data!$H$2),"",A30)</f>
        <v>1.7700000000000002</v>
      </c>
      <c r="F30" s="19">
        <f t="shared" si="0"/>
        <v>-11.969229096658013</v>
      </c>
      <c r="G30" s="19">
        <f t="shared" si="2"/>
        <v>-12.675393479694886</v>
      </c>
      <c r="H30" s="4" t="str">
        <f t="shared" si="3"/>
        <v/>
      </c>
      <c r="I30" s="4" t="e">
        <f>VLOOKUP(ROUND(A30,2),data!$B$6:$C$209,2,0)</f>
        <v>#N/A</v>
      </c>
      <c r="J30" s="4"/>
      <c r="K30" s="21">
        <f>sigmas!A30</f>
        <v>0</v>
      </c>
      <c r="L30" s="21">
        <f>sigmas!B30</f>
        <v>0</v>
      </c>
      <c r="M30" s="21">
        <f>sigmas!C30</f>
        <v>0</v>
      </c>
      <c r="N30" s="21">
        <f t="shared" si="4"/>
        <v>1</v>
      </c>
      <c r="O30" s="21" t="e">
        <f>LOG(N30/10^(-sgraph!$H$13))</f>
        <v>#VALUE!</v>
      </c>
      <c r="P30" s="21"/>
      <c r="Q30" s="21"/>
      <c r="R30" s="21"/>
    </row>
    <row r="31" spans="1:18" x14ac:dyDescent="0.2">
      <c r="A31" s="17">
        <f>A30+data!$I$2</f>
        <v>1.7800000000000002</v>
      </c>
      <c r="B31" s="17">
        <f t="shared" si="1"/>
        <v>1.6595869074375592E-2</v>
      </c>
      <c r="C31" s="17">
        <f>(-data!$B$2)*((B31^3+data!$D$4*B31^2-(data!$F$2+data!$D$4*data!$A$2)*B31-data!$F$2*data!$D$4)/(B31^3+(data!$D$4+data!$C$2)*B31^2+(data!$D$4*data!$C$2-data!$R$2)*B31-data!$D$4*data!$F$2))</f>
        <v>-11.733500391206551</v>
      </c>
      <c r="D31" s="4">
        <f>(-data!$B$2)*((B31^3+data!$E$4*B31^2-(data!$F$2+data!$E$4*data!$A$2)*B31-data!$F$2*data!$E$4)/(B31^3+(data!$E$4+data!$C$2)*B31^2+(data!$E$4*data!$C$2-data!$R$2)*B31-data!$E$4*data!$F$2))</f>
        <v>-12.458703675397279</v>
      </c>
      <c r="E31" s="18">
        <f>IF(OR(A31&lt;data!$G$2,A31 &gt;data!$H$2),"",A31)</f>
        <v>1.7800000000000002</v>
      </c>
      <c r="F31" s="19">
        <f t="shared" si="0"/>
        <v>-11.733500391206551</v>
      </c>
      <c r="G31" s="19">
        <f t="shared" si="2"/>
        <v>-12.458703675397279</v>
      </c>
      <c r="H31" s="4" t="str">
        <f t="shared" si="3"/>
        <v/>
      </c>
      <c r="I31" s="4" t="e">
        <f>VLOOKUP(ROUND(A31,2),data!$B$6:$C$209,2,0)</f>
        <v>#N/A</v>
      </c>
      <c r="J31" s="4"/>
      <c r="K31" s="21">
        <f>sigmas!A31</f>
        <v>0</v>
      </c>
      <c r="L31" s="21">
        <f>sigmas!B31</f>
        <v>0</v>
      </c>
      <c r="M31" s="21">
        <f>sigmas!C31</f>
        <v>0</v>
      </c>
      <c r="N31" s="21">
        <f t="shared" si="4"/>
        <v>1</v>
      </c>
      <c r="O31" s="21" t="e">
        <f>LOG(N31/10^(-sgraph!$H$13))</f>
        <v>#VALUE!</v>
      </c>
      <c r="P31" s="21"/>
      <c r="Q31" s="21"/>
      <c r="R31" s="21"/>
    </row>
    <row r="32" spans="1:18" x14ac:dyDescent="0.2">
      <c r="A32" s="17">
        <f>A31+data!$I$2</f>
        <v>1.7900000000000003</v>
      </c>
      <c r="B32" s="17">
        <f t="shared" si="1"/>
        <v>1.6218100973589288E-2</v>
      </c>
      <c r="C32" s="17">
        <f>(-data!$B$2)*((B32^3+data!$D$4*B32^2-(data!$F$2+data!$D$4*data!$A$2)*B32-data!$F$2*data!$D$4)/(B32^3+(data!$D$4+data!$C$2)*B32^2+(data!$D$4*data!$C$2-data!$R$2)*B32-data!$D$4*data!$F$2))</f>
        <v>-11.499853544786621</v>
      </c>
      <c r="D32" s="4">
        <f>(-data!$B$2)*((B32^3+data!$E$4*B32^2-(data!$F$2+data!$E$4*data!$A$2)*B32-data!$F$2*data!$E$4)/(B32^3+(data!$E$4+data!$C$2)*B32^2+(data!$E$4*data!$C$2-data!$R$2)*B32-data!$E$4*data!$F$2))</f>
        <v>-12.244500574666105</v>
      </c>
      <c r="E32" s="18">
        <f>IF(OR(A32&lt;data!$G$2,A32 &gt;data!$H$2),"",A32)</f>
        <v>1.7900000000000003</v>
      </c>
      <c r="F32" s="19">
        <f t="shared" si="0"/>
        <v>-11.499853544786621</v>
      </c>
      <c r="G32" s="19">
        <f t="shared" si="2"/>
        <v>-12.244500574666105</v>
      </c>
      <c r="H32" s="4" t="str">
        <f t="shared" si="3"/>
        <v/>
      </c>
      <c r="I32" s="4" t="e">
        <f>VLOOKUP(ROUND(A32,2),data!$B$6:$C$209,2,0)</f>
        <v>#N/A</v>
      </c>
      <c r="J32" s="4"/>
      <c r="K32" s="21">
        <f>sigmas!A32</f>
        <v>0</v>
      </c>
      <c r="L32" s="21">
        <f>sigmas!B32</f>
        <v>0</v>
      </c>
      <c r="M32" s="21">
        <f>sigmas!C32</f>
        <v>0</v>
      </c>
      <c r="N32" s="21">
        <f t="shared" si="4"/>
        <v>1</v>
      </c>
      <c r="O32" s="21" t="e">
        <f>LOG(N32/10^(-sgraph!$H$13))</f>
        <v>#VALUE!</v>
      </c>
      <c r="P32" s="21"/>
      <c r="Q32" s="21"/>
      <c r="R32" s="21"/>
    </row>
    <row r="33" spans="1:18" x14ac:dyDescent="0.2">
      <c r="A33" s="17">
        <f>A32+data!$I$2</f>
        <v>1.8000000000000003</v>
      </c>
      <c r="B33" s="17">
        <f t="shared" si="1"/>
        <v>1.5848931924611124E-2</v>
      </c>
      <c r="C33" s="17">
        <f>(-data!$B$2)*((B33^3+data!$D$4*B33^2-(data!$F$2+data!$D$4*data!$A$2)*B33-data!$F$2*data!$D$4)/(B33^3+(data!$D$4+data!$C$2)*B33^2+(data!$D$4*data!$C$2-data!$R$2)*B33-data!$D$4*data!$F$2))</f>
        <v>-11.268296391972891</v>
      </c>
      <c r="D33" s="4">
        <f>(-data!$B$2)*((B33^3+data!$E$4*B33^2-(data!$F$2+data!$E$4*data!$A$2)*B33-data!$F$2*data!$E$4)/(B33^3+(data!$E$4+data!$C$2)*B33^2+(data!$E$4*data!$C$2-data!$R$2)*B33-data!$E$4*data!$F$2))</f>
        <v>-12.032797341220174</v>
      </c>
      <c r="E33" s="18">
        <f>IF(OR(A33&lt;data!$G$2,A33 &gt;data!$H$2),"",A33)</f>
        <v>1.8000000000000003</v>
      </c>
      <c r="F33" s="19">
        <f t="shared" si="0"/>
        <v>-11.268296391972891</v>
      </c>
      <c r="G33" s="19">
        <f t="shared" si="2"/>
        <v>-12.032797341220174</v>
      </c>
      <c r="H33" s="4" t="str">
        <f t="shared" si="3"/>
        <v/>
      </c>
      <c r="I33" s="4" t="e">
        <f>VLOOKUP(ROUND(A33,2),data!$B$6:$C$209,2,0)</f>
        <v>#N/A</v>
      </c>
      <c r="J33" s="4"/>
      <c r="K33" s="21">
        <f>sigmas!A33</f>
        <v>0</v>
      </c>
      <c r="L33" s="21">
        <f>sigmas!B33</f>
        <v>0</v>
      </c>
      <c r="M33" s="21">
        <f>sigmas!C33</f>
        <v>0</v>
      </c>
      <c r="N33" s="21">
        <f t="shared" si="4"/>
        <v>1</v>
      </c>
      <c r="O33" s="21" t="e">
        <f>LOG(N33/10^(-sgraph!$H$13))</f>
        <v>#VALUE!</v>
      </c>
      <c r="P33" s="21"/>
      <c r="Q33" s="21"/>
      <c r="R33" s="21"/>
    </row>
    <row r="34" spans="1:18" x14ac:dyDescent="0.2">
      <c r="A34" s="17">
        <f>A33+data!$I$2</f>
        <v>1.8100000000000003</v>
      </c>
      <c r="B34" s="17">
        <f t="shared" si="1"/>
        <v>1.5488166189124792E-2</v>
      </c>
      <c r="C34" s="17">
        <f>(-data!$B$2)*((B34^3+data!$D$4*B34^2-(data!$F$2+data!$D$4*data!$A$2)*B34-data!$F$2*data!$D$4)/(B34^3+(data!$D$4+data!$C$2)*B34^2+(data!$D$4*data!$C$2-data!$R$2)*B34-data!$D$4*data!$F$2))</f>
        <v>-11.038835177115972</v>
      </c>
      <c r="D34" s="4">
        <f>(-data!$B$2)*((B34^3+data!$E$4*B34^2-(data!$F$2+data!$E$4*data!$A$2)*B34-data!$F$2*data!$E$4)/(B34^3+(data!$E$4+data!$C$2)*B34^2+(data!$E$4*data!$C$2-data!$R$2)*B34-data!$E$4*data!$F$2))</f>
        <v>-11.823605521794615</v>
      </c>
      <c r="E34" s="18">
        <f>IF(OR(A34&lt;data!$G$2,A34 &gt;data!$H$2),"",A34)</f>
        <v>1.8100000000000003</v>
      </c>
      <c r="F34" s="19">
        <f t="shared" si="0"/>
        <v>-11.038835177115972</v>
      </c>
      <c r="G34" s="19">
        <f t="shared" si="2"/>
        <v>-11.823605521794615</v>
      </c>
      <c r="H34" s="4" t="str">
        <f t="shared" si="3"/>
        <v/>
      </c>
      <c r="I34" s="4" t="e">
        <f>VLOOKUP(ROUND(A34,2),data!$B$6:$C$209,2,0)</f>
        <v>#N/A</v>
      </c>
      <c r="J34" s="4"/>
      <c r="K34" s="21">
        <f>sigmas!A34</f>
        <v>0</v>
      </c>
      <c r="L34" s="21">
        <f>sigmas!B34</f>
        <v>0</v>
      </c>
      <c r="M34" s="21">
        <f>sigmas!C34</f>
        <v>0</v>
      </c>
      <c r="N34" s="21">
        <f t="shared" si="4"/>
        <v>1</v>
      </c>
      <c r="O34" s="21" t="e">
        <f>LOG(N34/10^(-sgraph!$H$13))</f>
        <v>#VALUE!</v>
      </c>
      <c r="P34" s="21"/>
      <c r="Q34" s="21"/>
      <c r="R34" s="21"/>
    </row>
    <row r="35" spans="1:18" x14ac:dyDescent="0.2">
      <c r="A35" s="17">
        <f>A34+data!$I$2</f>
        <v>1.8200000000000003</v>
      </c>
      <c r="B35" s="17">
        <f t="shared" si="1"/>
        <v>1.5135612484362064E-2</v>
      </c>
      <c r="C35" s="17">
        <f>(-data!$B$2)*((B35^3+data!$D$4*B35^2-(data!$F$2+data!$D$4*data!$A$2)*B35-data!$F$2*data!$D$4)/(B35^3+(data!$D$4+data!$C$2)*B35^2+(data!$D$4*data!$C$2-data!$R$2)*B35-data!$D$4*data!$F$2))</f>
        <v>-10.81147458584087</v>
      </c>
      <c r="D35" s="4">
        <f>(-data!$B$2)*((B35^3+data!$E$4*B35^2-(data!$F$2+data!$E$4*data!$A$2)*B35-data!$F$2*data!$E$4)/(B35^3+(data!$E$4+data!$C$2)*B35^2+(data!$E$4*data!$C$2-data!$R$2)*B35-data!$E$4*data!$F$2))</f>
        <v>-11.616935073442733</v>
      </c>
      <c r="E35" s="18">
        <f>IF(OR(A35&lt;data!$G$2,A35 &gt;data!$H$2),"",A35)</f>
        <v>1.8200000000000003</v>
      </c>
      <c r="F35" s="19">
        <f t="shared" si="0"/>
        <v>-10.81147458584087</v>
      </c>
      <c r="G35" s="19">
        <f t="shared" si="2"/>
        <v>-11.616935073442733</v>
      </c>
      <c r="H35" s="4" t="str">
        <f t="shared" si="3"/>
        <v/>
      </c>
      <c r="I35" s="4" t="e">
        <f>VLOOKUP(ROUND(A35,2),data!$B$6:$C$209,2,0)</f>
        <v>#N/A</v>
      </c>
      <c r="J35" s="4"/>
      <c r="K35" s="21">
        <f>sigmas!A35</f>
        <v>0</v>
      </c>
      <c r="L35" s="21">
        <f>sigmas!B35</f>
        <v>0</v>
      </c>
      <c r="M35" s="21">
        <f>sigmas!C35</f>
        <v>0</v>
      </c>
      <c r="N35" s="21">
        <f t="shared" si="4"/>
        <v>1</v>
      </c>
      <c r="O35" s="21" t="e">
        <f>LOG(N35/10^(-sgraph!$H$13))</f>
        <v>#VALUE!</v>
      </c>
      <c r="P35" s="21"/>
      <c r="Q35" s="21"/>
      <c r="R35" s="21"/>
    </row>
    <row r="36" spans="1:18" x14ac:dyDescent="0.2">
      <c r="A36" s="17">
        <f>A35+data!$I$2</f>
        <v>1.8300000000000003</v>
      </c>
      <c r="B36" s="17">
        <f t="shared" si="1"/>
        <v>1.4791083881682055E-2</v>
      </c>
      <c r="C36" s="17">
        <f>(-data!$B$2)*((B36^3+data!$D$4*B36^2-(data!$F$2+data!$D$4*data!$A$2)*B36-data!$F$2*data!$D$4)/(B36^3+(data!$D$4+data!$C$2)*B36^2+(data!$D$4*data!$C$2-data!$R$2)*B36-data!$D$4*data!$F$2))</f>
        <v>-10.586217778154218</v>
      </c>
      <c r="D36" s="4">
        <f>(-data!$B$2)*((B36^3+data!$E$4*B36^2-(data!$F$2+data!$E$4*data!$A$2)*B36-data!$F$2*data!$E$4)/(B36^3+(data!$E$4+data!$C$2)*B36^2+(data!$E$4*data!$C$2-data!$R$2)*B36-data!$E$4*data!$F$2))</f>
        <v>-11.412794392291504</v>
      </c>
      <c r="E36" s="18">
        <f>IF(OR(A36&lt;data!$G$2,A36 &gt;data!$H$2),"",A36)</f>
        <v>1.8300000000000003</v>
      </c>
      <c r="F36" s="19">
        <f t="shared" si="0"/>
        <v>-10.586217778154218</v>
      </c>
      <c r="G36" s="19">
        <f t="shared" si="2"/>
        <v>-11.412794392291504</v>
      </c>
      <c r="H36" s="4" t="str">
        <f t="shared" si="3"/>
        <v/>
      </c>
      <c r="I36" s="4" t="e">
        <f>VLOOKUP(ROUND(A36,2),data!$B$6:$C$209,2,0)</f>
        <v>#N/A</v>
      </c>
      <c r="J36" s="4"/>
      <c r="K36" s="21">
        <f>sigmas!A36</f>
        <v>0</v>
      </c>
      <c r="L36" s="21">
        <f>sigmas!B36</f>
        <v>0</v>
      </c>
      <c r="M36" s="21">
        <f>sigmas!C36</f>
        <v>0</v>
      </c>
      <c r="N36" s="21">
        <f t="shared" si="4"/>
        <v>1</v>
      </c>
      <c r="O36" s="21" t="e">
        <f>LOG(N36/10^(-sgraph!$H$13))</f>
        <v>#VALUE!</v>
      </c>
      <c r="P36" s="21"/>
      <c r="Q36" s="21"/>
      <c r="R36" s="21"/>
    </row>
    <row r="37" spans="1:18" x14ac:dyDescent="0.2">
      <c r="A37" s="17">
        <f>A36+data!$I$2</f>
        <v>1.8400000000000003</v>
      </c>
      <c r="B37" s="17">
        <f t="shared" si="1"/>
        <v>1.4454397707459259E-2</v>
      </c>
      <c r="C37" s="17">
        <f>(-data!$B$2)*((B37^3+data!$D$4*B37^2-(data!$F$2+data!$D$4*data!$A$2)*B37-data!$F$2*data!$D$4)/(B37^3+(data!$D$4+data!$C$2)*B37^2+(data!$D$4*data!$C$2-data!$R$2)*B37-data!$D$4*data!$F$2))</f>
        <v>-10.363066423058335</v>
      </c>
      <c r="D37" s="4">
        <f>(-data!$B$2)*((B37^3+data!$E$4*B37^2-(data!$F$2+data!$E$4*data!$A$2)*B37-data!$F$2*data!$E$4)/(B37^3+(data!$E$4+data!$C$2)*B37^2+(data!$E$4*data!$C$2-data!$R$2)*B37-data!$E$4*data!$F$2))</f>
        <v>-11.211190343646923</v>
      </c>
      <c r="E37" s="18">
        <f>IF(OR(A37&lt;data!$G$2,A37 &gt;data!$H$2),"",A37)</f>
        <v>1.8400000000000003</v>
      </c>
      <c r="F37" s="19">
        <f t="shared" si="0"/>
        <v>-10.363066423058335</v>
      </c>
      <c r="G37" s="19">
        <f t="shared" si="2"/>
        <v>-11.211190343646923</v>
      </c>
      <c r="H37" s="4" t="str">
        <f t="shared" si="3"/>
        <v/>
      </c>
      <c r="I37" s="4" t="e">
        <f>VLOOKUP(ROUND(A37,2),data!$B$6:$C$209,2,0)</f>
        <v>#N/A</v>
      </c>
      <c r="J37" s="4"/>
      <c r="K37" s="21">
        <f>sigmas!A37</f>
        <v>0</v>
      </c>
      <c r="L37" s="21">
        <f>sigmas!B37</f>
        <v>0</v>
      </c>
      <c r="M37" s="21">
        <f>sigmas!C37</f>
        <v>0</v>
      </c>
      <c r="N37" s="21">
        <f t="shared" si="4"/>
        <v>1</v>
      </c>
      <c r="O37" s="21" t="e">
        <f>LOG(N37/10^(-sgraph!$H$13))</f>
        <v>#VALUE!</v>
      </c>
      <c r="P37" s="21"/>
      <c r="Q37" s="21"/>
      <c r="R37" s="21"/>
    </row>
    <row r="38" spans="1:18" x14ac:dyDescent="0.2">
      <c r="A38" s="17">
        <f>A37+data!$I$2</f>
        <v>1.8500000000000003</v>
      </c>
      <c r="B38" s="17">
        <f t="shared" si="1"/>
        <v>1.4125375446227528E-2</v>
      </c>
      <c r="C38" s="17">
        <f>(-data!$B$2)*((B38^3+data!$D$4*B38^2-(data!$F$2+data!$D$4*data!$A$2)*B38-data!$F$2*data!$D$4)/(B38^3+(data!$D$4+data!$C$2)*B38^2+(data!$D$4*data!$C$2-data!$R$2)*B38-data!$D$4*data!$F$2))</f>
        <v>-10.142020734569966</v>
      </c>
      <c r="D38" s="4">
        <f>(-data!$B$2)*((B38^3+data!$E$4*B38^2-(data!$F$2+data!$E$4*data!$A$2)*B38-data!$F$2*data!$E$4)/(B38^3+(data!$E$4+data!$C$2)*B38^2+(data!$E$4*data!$C$2-data!$R$2)*B38-data!$E$4*data!$F$2))</f>
        <v>-11.012128293345503</v>
      </c>
      <c r="E38" s="18">
        <f>IF(OR(A38&lt;data!$G$2,A38 &gt;data!$H$2),"",A38)</f>
        <v>1.8500000000000003</v>
      </c>
      <c r="F38" s="19">
        <f t="shared" si="0"/>
        <v>-10.142020734569966</v>
      </c>
      <c r="G38" s="19">
        <f t="shared" si="2"/>
        <v>-11.012128293345503</v>
      </c>
      <c r="H38" s="4" t="str">
        <f t="shared" si="3"/>
        <v/>
      </c>
      <c r="I38" s="4" t="e">
        <f>VLOOKUP(ROUND(A38,2),data!$B$6:$C$209,2,0)</f>
        <v>#N/A</v>
      </c>
      <c r="J38" s="4"/>
      <c r="K38" s="21">
        <f>sigmas!A38</f>
        <v>0</v>
      </c>
      <c r="L38" s="21">
        <f>sigmas!B38</f>
        <v>0</v>
      </c>
      <c r="M38" s="21">
        <f>sigmas!C38</f>
        <v>0</v>
      </c>
      <c r="N38" s="21">
        <f t="shared" si="4"/>
        <v>1</v>
      </c>
      <c r="O38" s="21" t="e">
        <f>LOG(N38/10^(-sgraph!$H$13))</f>
        <v>#VALUE!</v>
      </c>
      <c r="P38" s="21"/>
      <c r="Q38" s="21"/>
      <c r="R38" s="21"/>
    </row>
    <row r="39" spans="1:18" x14ac:dyDescent="0.2">
      <c r="A39" s="17">
        <f>A38+data!$I$2</f>
        <v>1.8600000000000003</v>
      </c>
      <c r="B39" s="17">
        <f t="shared" si="1"/>
        <v>1.3803842646028837E-2</v>
      </c>
      <c r="C39" s="17">
        <f>(-data!$B$2)*((B39^3+data!$D$4*B39^2-(data!$F$2+data!$D$4*data!$A$2)*B39-data!$F$2*data!$D$4)/(B39^3+(data!$D$4+data!$C$2)*B39^2+(data!$D$4*data!$C$2-data!$R$2)*B39-data!$D$4*data!$F$2))</f>
        <v>-9.9230795090422568</v>
      </c>
      <c r="D39" s="4">
        <f>(-data!$B$2)*((B39^3+data!$E$4*B39^2-(data!$F$2+data!$E$4*data!$A$2)*B39-data!$F$2*data!$E$4)/(B39^3+(data!$E$4+data!$C$2)*B39^2+(data!$E$4*data!$C$2-data!$R$2)*B39-data!$E$4*data!$F$2))</f>
        <v>-10.815612140249316</v>
      </c>
      <c r="E39" s="18">
        <f>IF(OR(A39&lt;data!$G$2,A39 &gt;data!$H$2),"",A39)</f>
        <v>1.8600000000000003</v>
      </c>
      <c r="F39" s="19">
        <f t="shared" si="0"/>
        <v>-9.9230795090422568</v>
      </c>
      <c r="G39" s="19">
        <f t="shared" si="2"/>
        <v>-10.815612140249316</v>
      </c>
      <c r="H39" s="4" t="str">
        <f t="shared" si="3"/>
        <v/>
      </c>
      <c r="I39" s="4" t="e">
        <f>VLOOKUP(ROUND(A39,2),data!$B$6:$C$209,2,0)</f>
        <v>#N/A</v>
      </c>
      <c r="J39" s="4"/>
      <c r="K39" s="21">
        <f>sigmas!A39</f>
        <v>0</v>
      </c>
      <c r="L39" s="21">
        <f>sigmas!B39</f>
        <v>0</v>
      </c>
      <c r="M39" s="21">
        <f>sigmas!C39</f>
        <v>0</v>
      </c>
      <c r="N39" s="21">
        <f t="shared" si="4"/>
        <v>1</v>
      </c>
      <c r="O39" s="21" t="e">
        <f>LOG(N39/10^(-sgraph!$H$13))</f>
        <v>#VALUE!</v>
      </c>
      <c r="P39" s="21"/>
      <c r="Q39" s="21"/>
      <c r="R39" s="21"/>
    </row>
    <row r="40" spans="1:18" x14ac:dyDescent="0.2">
      <c r="A40" s="17">
        <f>A39+data!$I$2</f>
        <v>1.8700000000000003</v>
      </c>
      <c r="B40" s="17">
        <f t="shared" si="1"/>
        <v>1.3489628825916524E-2</v>
      </c>
      <c r="C40" s="17">
        <f>(-data!$B$2)*((B40^3+data!$D$4*B40^2-(data!$F$2+data!$D$4*data!$A$2)*B40-data!$F$2*data!$D$4)/(B40^3+(data!$D$4+data!$C$2)*B40^2+(data!$D$4*data!$C$2-data!$R$2)*B40-data!$D$4*data!$F$2))</f>
        <v>-9.7062401636890083</v>
      </c>
      <c r="D40" s="4">
        <f>(-data!$B$2)*((B40^3+data!$E$4*B40^2-(data!$F$2+data!$E$4*data!$A$2)*B40-data!$F$2*data!$E$4)/(B40^3+(data!$E$4+data!$C$2)*B40^2+(data!$E$4*data!$C$2-data!$R$2)*B40-data!$E$4*data!$F$2))</f>
        <v>-10.621644349782752</v>
      </c>
      <c r="E40" s="18">
        <f>IF(OR(A40&lt;data!$G$2,A40 &gt;data!$H$2),"",A40)</f>
        <v>1.8700000000000003</v>
      </c>
      <c r="F40" s="19">
        <f t="shared" si="0"/>
        <v>-9.7062401636890083</v>
      </c>
      <c r="G40" s="19">
        <f t="shared" si="2"/>
        <v>-10.621644349782752</v>
      </c>
      <c r="H40" s="4" t="str">
        <f t="shared" si="3"/>
        <v/>
      </c>
      <c r="I40" s="4" t="e">
        <f>VLOOKUP(ROUND(A40,2),data!$B$6:$C$209,2,0)</f>
        <v>#N/A</v>
      </c>
      <c r="J40" s="4"/>
      <c r="K40" s="21">
        <f>sigmas!A40</f>
        <v>0</v>
      </c>
      <c r="L40" s="21">
        <f>sigmas!B40</f>
        <v>0</v>
      </c>
      <c r="M40" s="21">
        <f>sigmas!C40</f>
        <v>0</v>
      </c>
      <c r="N40" s="21">
        <f t="shared" si="4"/>
        <v>1</v>
      </c>
      <c r="O40" s="21" t="e">
        <f>LOG(N40/10^(-sgraph!$H$13))</f>
        <v>#VALUE!</v>
      </c>
      <c r="P40" s="21"/>
      <c r="Q40" s="21"/>
      <c r="R40" s="21"/>
    </row>
    <row r="41" spans="1:18" x14ac:dyDescent="0.2">
      <c r="A41" s="17">
        <f>A40+data!$I$2</f>
        <v>1.8800000000000003</v>
      </c>
      <c r="B41" s="17">
        <f t="shared" si="1"/>
        <v>1.3182567385564049E-2</v>
      </c>
      <c r="C41" s="17">
        <f>(-data!$B$2)*((B41^3+data!$D$4*B41^2-(data!$F$2+data!$D$4*data!$A$2)*B41-data!$F$2*data!$D$4)/(B41^3+(data!$D$4+data!$C$2)*B41^2+(data!$D$4*data!$C$2-data!$R$2)*B41-data!$D$4*data!$F$2))</f>
        <v>-9.4914987762114453</v>
      </c>
      <c r="D41" s="4">
        <f>(-data!$B$2)*((B41^3+data!$E$4*B41^2-(data!$F$2+data!$E$4*data!$A$2)*B41-data!$F$2*data!$E$4)/(B41^3+(data!$E$4+data!$C$2)*B41^2+(data!$E$4*data!$C$2-data!$R$2)*B41-data!$E$4*data!$F$2))</f>
        <v>-10.430225988410708</v>
      </c>
      <c r="E41" s="18">
        <f>IF(OR(A41&lt;data!$G$2,A41 &gt;data!$H$2),"",A41)</f>
        <v>1.8800000000000003</v>
      </c>
      <c r="F41" s="19">
        <f t="shared" si="0"/>
        <v>-9.4914987762114453</v>
      </c>
      <c r="G41" s="19">
        <f t="shared" si="2"/>
        <v>-10.430225988410708</v>
      </c>
      <c r="H41" s="4" t="str">
        <f t="shared" si="3"/>
        <v/>
      </c>
      <c r="I41" s="4" t="e">
        <f>VLOOKUP(ROUND(A41,2),data!$B$6:$C$209,2,0)</f>
        <v>#N/A</v>
      </c>
      <c r="J41" s="4"/>
      <c r="K41" s="21">
        <f>sigmas!A41</f>
        <v>0</v>
      </c>
      <c r="L41" s="21">
        <f>sigmas!B41</f>
        <v>0</v>
      </c>
      <c r="M41" s="21">
        <f>sigmas!C41</f>
        <v>0</v>
      </c>
      <c r="N41" s="21">
        <f t="shared" si="4"/>
        <v>1</v>
      </c>
      <c r="O41" s="21" t="e">
        <f>LOG(N41/10^(-sgraph!$H$13))</f>
        <v>#VALUE!</v>
      </c>
      <c r="P41" s="21"/>
      <c r="Q41" s="21"/>
      <c r="R41" s="21"/>
    </row>
    <row r="42" spans="1:18" x14ac:dyDescent="0.2">
      <c r="A42" s="17">
        <f>A41+data!$I$2</f>
        <v>1.8900000000000003</v>
      </c>
      <c r="B42" s="17">
        <f t="shared" si="1"/>
        <v>1.2882495516931321E-2</v>
      </c>
      <c r="C42" s="17">
        <f>(-data!$B$2)*((B42^3+data!$D$4*B42^2-(data!$F$2+data!$D$4*data!$A$2)*B42-data!$F$2*data!$D$4)/(B42^3+(data!$D$4+data!$C$2)*B42^2+(data!$D$4*data!$C$2-data!$R$2)*B42-data!$D$4*data!$F$2))</f>
        <v>-9.2788501254287841</v>
      </c>
      <c r="D42" s="4">
        <f>(-data!$B$2)*((B42^3+data!$E$4*B42^2-(data!$F$2+data!$E$4*data!$A$2)*B42-data!$F$2*data!$E$4)/(B42^3+(data!$E$4+data!$C$2)*B42^2+(data!$E$4*data!$C$2-data!$R$2)*B42-data!$E$4*data!$F$2))</f>
        <v>-10.241356758959373</v>
      </c>
      <c r="E42" s="18">
        <f>IF(OR(A42&lt;data!$G$2,A42 &gt;data!$H$2),"",A42)</f>
        <v>1.8900000000000003</v>
      </c>
      <c r="F42" s="19">
        <f t="shared" si="0"/>
        <v>-9.2788501254287841</v>
      </c>
      <c r="G42" s="19">
        <f t="shared" si="2"/>
        <v>-10.241356758959373</v>
      </c>
      <c r="H42" s="4" t="str">
        <f t="shared" si="3"/>
        <v/>
      </c>
      <c r="I42" s="4" t="e">
        <f>VLOOKUP(ROUND(A42,2),data!$B$6:$C$209,2,0)</f>
        <v>#N/A</v>
      </c>
      <c r="J42" s="4"/>
      <c r="K42" s="21">
        <f>sigmas!A42</f>
        <v>0</v>
      </c>
      <c r="L42" s="21">
        <f>sigmas!B42</f>
        <v>0</v>
      </c>
      <c r="M42" s="21">
        <f>sigmas!C42</f>
        <v>0</v>
      </c>
      <c r="N42" s="21">
        <f t="shared" si="4"/>
        <v>1</v>
      </c>
      <c r="O42" s="21" t="e">
        <f>LOG(N42/10^(-sgraph!$H$13))</f>
        <v>#VALUE!</v>
      </c>
      <c r="P42" s="21"/>
      <c r="Q42" s="21"/>
      <c r="R42" s="21"/>
    </row>
    <row r="43" spans="1:18" x14ac:dyDescent="0.2">
      <c r="A43" s="17">
        <f>A42+data!$I$2</f>
        <v>1.9000000000000004</v>
      </c>
      <c r="B43" s="17">
        <f t="shared" si="1"/>
        <v>1.2589254117941656E-2</v>
      </c>
      <c r="C43" s="17">
        <f>(-data!$B$2)*((B43^3+data!$D$4*B43^2-(data!$F$2+data!$D$4*data!$A$2)*B43-data!$F$2*data!$D$4)/(B43^3+(data!$D$4+data!$C$2)*B43^2+(data!$D$4*data!$C$2-data!$R$2)*B43-data!$D$4*data!$F$2))</f>
        <v>-9.0682877328153069</v>
      </c>
      <c r="D43" s="4">
        <f>(-data!$B$2)*((B43^3+data!$E$4*B43^2-(data!$F$2+data!$E$4*data!$A$2)*B43-data!$F$2*data!$E$4)/(B43^3+(data!$E$4+data!$C$2)*B43^2+(data!$E$4*data!$C$2-data!$R$2)*B43-data!$E$4*data!$F$2))</f>
        <v>-10.055035036682661</v>
      </c>
      <c r="E43" s="18">
        <f>IF(OR(A43&lt;data!$G$2,A43 &gt;data!$H$2),"",A43)</f>
        <v>1.9000000000000004</v>
      </c>
      <c r="F43" s="19">
        <f t="shared" si="0"/>
        <v>-9.0682877328153069</v>
      </c>
      <c r="G43" s="19">
        <f t="shared" si="2"/>
        <v>-10.055035036682661</v>
      </c>
      <c r="H43" s="4" t="str">
        <f t="shared" si="3"/>
        <v/>
      </c>
      <c r="I43" s="4" t="e">
        <f>VLOOKUP(ROUND(A43,2),data!$B$6:$C$209,2,0)</f>
        <v>#N/A</v>
      </c>
      <c r="J43" s="4"/>
      <c r="K43" s="21">
        <f>sigmas!A43</f>
        <v>0</v>
      </c>
      <c r="L43" s="21">
        <f>sigmas!B43</f>
        <v>0</v>
      </c>
      <c r="M43" s="21">
        <f>sigmas!C43</f>
        <v>0</v>
      </c>
      <c r="N43" s="21">
        <f t="shared" si="4"/>
        <v>1</v>
      </c>
      <c r="O43" s="21" t="e">
        <f>LOG(N43/10^(-sgraph!$H$13))</f>
        <v>#VALUE!</v>
      </c>
      <c r="P43" s="21"/>
      <c r="Q43" s="21"/>
      <c r="R43" s="21"/>
    </row>
    <row r="44" spans="1:18" x14ac:dyDescent="0.2">
      <c r="A44" s="17">
        <f>A43+data!$I$2</f>
        <v>1.9100000000000004</v>
      </c>
      <c r="B44" s="17">
        <f t="shared" si="1"/>
        <v>1.2302687708123799E-2</v>
      </c>
      <c r="C44" s="17">
        <f>(-data!$B$2)*((B44^3+data!$D$4*B44^2-(data!$F$2+data!$D$4*data!$A$2)*B44-data!$F$2*data!$D$4)/(B44^3+(data!$D$4+data!$C$2)*B44^2+(data!$D$4*data!$C$2-data!$R$2)*B44-data!$D$4*data!$F$2))</f>
        <v>-8.8598039048486061</v>
      </c>
      <c r="D44" s="4">
        <f>(-data!$B$2)*((B44^3+data!$E$4*B44^2-(data!$F$2+data!$E$4*data!$A$2)*B44-data!$F$2*data!$E$4)/(B44^3+(data!$E$4+data!$C$2)*B44^2+(data!$E$4*data!$C$2-data!$R$2)*B44-data!$E$4*data!$F$2))</f>
        <v>-9.871257905979606</v>
      </c>
      <c r="E44" s="18">
        <f>IF(OR(A44&lt;data!$G$2,A44 &gt;data!$H$2),"",A44)</f>
        <v>1.9100000000000004</v>
      </c>
      <c r="F44" s="19">
        <f t="shared" si="0"/>
        <v>-8.8598039048486061</v>
      </c>
      <c r="G44" s="19">
        <f t="shared" si="2"/>
        <v>-9.871257905979606</v>
      </c>
      <c r="H44" s="4" t="str">
        <f t="shared" si="3"/>
        <v/>
      </c>
      <c r="I44" s="4" t="e">
        <f>VLOOKUP(ROUND(A44,2),data!$B$6:$C$209,2,0)</f>
        <v>#N/A</v>
      </c>
      <c r="J44" s="4"/>
      <c r="K44" s="21">
        <f>sigmas!A44</f>
        <v>0</v>
      </c>
      <c r="L44" s="21">
        <f>sigmas!B44</f>
        <v>0</v>
      </c>
      <c r="M44" s="21">
        <f>sigmas!C44</f>
        <v>0</v>
      </c>
      <c r="N44" s="21">
        <f t="shared" si="4"/>
        <v>1</v>
      </c>
      <c r="O44" s="21" t="e">
        <f>LOG(N44/10^(-sgraph!$H$13))</f>
        <v>#VALUE!</v>
      </c>
      <c r="P44" s="21"/>
      <c r="Q44" s="21"/>
      <c r="R44" s="21"/>
    </row>
    <row r="45" spans="1:18" x14ac:dyDescent="0.2">
      <c r="A45" s="17">
        <f>A44+data!$I$2</f>
        <v>1.9200000000000004</v>
      </c>
      <c r="B45" s="17">
        <f t="shared" si="1"/>
        <v>1.2022644346174114E-2</v>
      </c>
      <c r="C45" s="17">
        <f>(-data!$B$2)*((B45^3+data!$D$4*B45^2-(data!$F$2+data!$D$4*data!$A$2)*B45-data!$F$2*data!$D$4)/(B45^3+(data!$D$4+data!$C$2)*B45^2+(data!$D$4*data!$C$2-data!$R$2)*B45-data!$D$4*data!$F$2))</f>
        <v>-8.6533897760750591</v>
      </c>
      <c r="D45" s="4">
        <f>(-data!$B$2)*((B45^3+data!$E$4*B45^2-(data!$F$2+data!$E$4*data!$A$2)*B45-data!$F$2*data!$E$4)/(B45^3+(data!$E$4+data!$C$2)*B45^2+(data!$E$4*data!$C$2-data!$R$2)*B45-data!$E$4*data!$F$2))</f>
        <v>-9.6900211976700437</v>
      </c>
      <c r="E45" s="18">
        <f>IF(OR(A45&lt;data!$G$2,A45 &gt;data!$H$2),"",A45)</f>
        <v>1.9200000000000004</v>
      </c>
      <c r="F45" s="19">
        <f t="shared" si="0"/>
        <v>-8.6533897760750591</v>
      </c>
      <c r="G45" s="19">
        <f t="shared" si="2"/>
        <v>-9.6900211976700437</v>
      </c>
      <c r="H45" s="4" t="str">
        <f t="shared" si="3"/>
        <v/>
      </c>
      <c r="I45" s="4" t="e">
        <f>VLOOKUP(ROUND(A45,2),data!$B$6:$C$209,2,0)</f>
        <v>#N/A</v>
      </c>
      <c r="J45" s="4"/>
      <c r="K45" s="21">
        <f>sigmas!A45</f>
        <v>0</v>
      </c>
      <c r="L45" s="21">
        <f>sigmas!B45</f>
        <v>0</v>
      </c>
      <c r="M45" s="21">
        <f>sigmas!C45</f>
        <v>0</v>
      </c>
      <c r="N45" s="21">
        <f t="shared" si="4"/>
        <v>1</v>
      </c>
      <c r="O45" s="21" t="e">
        <f>LOG(N45/10^(-sgraph!$H$13))</f>
        <v>#VALUE!</v>
      </c>
      <c r="P45" s="21"/>
      <c r="Q45" s="21"/>
      <c r="R45" s="21"/>
    </row>
    <row r="46" spans="1:18" x14ac:dyDescent="0.2">
      <c r="A46" s="17">
        <f>A45+data!$I$2</f>
        <v>1.9300000000000004</v>
      </c>
      <c r="B46" s="17">
        <f t="shared" si="1"/>
        <v>1.1748975549395283E-2</v>
      </c>
      <c r="C46" s="17">
        <f>(-data!$B$2)*((B46^3+data!$D$4*B46^2-(data!$F$2+data!$D$4*data!$A$2)*B46-data!$F$2*data!$D$4)/(B46^3+(data!$D$4+data!$C$2)*B46^2+(data!$D$4*data!$C$2-data!$R$2)*B46-data!$D$4*data!$F$2))</f>
        <v>-8.4490353528008892</v>
      </c>
      <c r="D46" s="4">
        <f>(-data!$B$2)*((B46^3+data!$E$4*B46^2-(data!$F$2+data!$E$4*data!$A$2)*B46-data!$F$2*data!$E$4)/(B46^3+(data!$E$4+data!$C$2)*B46^2+(data!$E$4*data!$C$2-data!$R$2)*B46-data!$E$4*data!$F$2))</f>
        <v>-9.5113195267385482</v>
      </c>
      <c r="E46" s="18">
        <f>IF(OR(A46&lt;data!$G$2,A46 &gt;data!$H$2),"",A46)</f>
        <v>1.9300000000000004</v>
      </c>
      <c r="F46" s="19">
        <f t="shared" si="0"/>
        <v>-8.4490353528008892</v>
      </c>
      <c r="G46" s="19">
        <f t="shared" si="2"/>
        <v>-9.5113195267385482</v>
      </c>
      <c r="H46" s="4" t="str">
        <f t="shared" si="3"/>
        <v/>
      </c>
      <c r="I46" s="4" t="e">
        <f>VLOOKUP(ROUND(A46,2),data!$B$6:$C$209,2,0)</f>
        <v>#N/A</v>
      </c>
      <c r="J46" s="4"/>
      <c r="K46" s="21">
        <f>sigmas!A46</f>
        <v>0</v>
      </c>
      <c r="L46" s="21">
        <f>sigmas!B46</f>
        <v>0</v>
      </c>
      <c r="M46" s="21">
        <f>sigmas!C46</f>
        <v>0</v>
      </c>
      <c r="N46" s="21">
        <f t="shared" si="4"/>
        <v>1</v>
      </c>
      <c r="O46" s="21" t="e">
        <f>LOG(N46/10^(-sgraph!$H$13))</f>
        <v>#VALUE!</v>
      </c>
      <c r="P46" s="21"/>
      <c r="Q46" s="21"/>
      <c r="R46" s="21"/>
    </row>
    <row r="47" spans="1:18" x14ac:dyDescent="0.2">
      <c r="A47" s="17">
        <f>A46+data!$I$2</f>
        <v>1.9400000000000004</v>
      </c>
      <c r="B47" s="17">
        <f t="shared" si="1"/>
        <v>1.1481536214968816E-2</v>
      </c>
      <c r="C47" s="17">
        <f>(-data!$B$2)*((B47^3+data!$D$4*B47^2-(data!$F$2+data!$D$4*data!$A$2)*B47-data!$F$2*data!$D$4)/(B47^3+(data!$D$4+data!$C$2)*B47^2+(data!$D$4*data!$C$2-data!$R$2)*B47-data!$D$4*data!$F$2))</f>
        <v>-8.2467295573192594</v>
      </c>
      <c r="D47" s="4">
        <f>(-data!$B$2)*((B47^3+data!$E$4*B47^2-(data!$F$2+data!$E$4*data!$A$2)*B47-data!$F$2*data!$E$4)/(B47^3+(data!$E$4+data!$C$2)*B47^2+(data!$E$4*data!$C$2-data!$R$2)*B47-data!$E$4*data!$F$2))</f>
        <v>-9.3351463304592421</v>
      </c>
      <c r="E47" s="18">
        <f>IF(OR(A47&lt;data!$G$2,A47 &gt;data!$H$2),"",A47)</f>
        <v>1.9400000000000004</v>
      </c>
      <c r="F47" s="19">
        <f t="shared" si="0"/>
        <v>-8.2467295573192594</v>
      </c>
      <c r="G47" s="19">
        <f t="shared" si="2"/>
        <v>-9.3351463304592421</v>
      </c>
      <c r="H47" s="4" t="str">
        <f t="shared" si="3"/>
        <v/>
      </c>
      <c r="I47" s="4" t="e">
        <f>VLOOKUP(ROUND(A47,2),data!$B$6:$C$209,2,0)</f>
        <v>#N/A</v>
      </c>
      <c r="J47" s="4"/>
      <c r="K47" s="21">
        <f>sigmas!A47</f>
        <v>0</v>
      </c>
      <c r="L47" s="21">
        <f>sigmas!B47</f>
        <v>0</v>
      </c>
      <c r="M47" s="21">
        <f>sigmas!C47</f>
        <v>0</v>
      </c>
      <c r="N47" s="21">
        <f t="shared" si="4"/>
        <v>1</v>
      </c>
      <c r="O47" s="21" t="e">
        <f>LOG(N47/10^(-sgraph!$H$13))</f>
        <v>#VALUE!</v>
      </c>
      <c r="P47" s="21"/>
      <c r="Q47" s="21"/>
      <c r="R47" s="21"/>
    </row>
    <row r="48" spans="1:18" x14ac:dyDescent="0.2">
      <c r="A48" s="17">
        <f>A47+data!$I$2</f>
        <v>1.9500000000000004</v>
      </c>
      <c r="B48" s="17">
        <f t="shared" si="1"/>
        <v>1.1220184543019623E-2</v>
      </c>
      <c r="C48" s="17">
        <f>(-data!$B$2)*((B48^3+data!$D$4*B48^2-(data!$F$2+data!$D$4*data!$A$2)*B48-data!$F$2*data!$D$4)/(B48^3+(data!$D$4+data!$C$2)*B48^2+(data!$D$4*data!$C$2-data!$R$2)*B48-data!$D$4*data!$F$2))</f>
        <v>-8.0464602725860619</v>
      </c>
      <c r="D48" s="4">
        <f>(-data!$B$2)*((B48^3+data!$E$4*B48^2-(data!$F$2+data!$E$4*data!$A$2)*B48-data!$F$2*data!$E$4)/(B48^3+(data!$E$4+data!$C$2)*B48^2+(data!$E$4*data!$C$2-data!$R$2)*B48-data!$E$4*data!$F$2))</f>
        <v>-9.1614939068168777</v>
      </c>
      <c r="E48" s="18">
        <f>IF(OR(A48&lt;data!$G$2,A48 &gt;data!$H$2),"",A48)</f>
        <v>1.9500000000000004</v>
      </c>
      <c r="F48" s="19">
        <f t="shared" si="0"/>
        <v>-8.0464602725860619</v>
      </c>
      <c r="G48" s="19">
        <f t="shared" si="2"/>
        <v>-9.1614939068168777</v>
      </c>
      <c r="H48" s="4" t="str">
        <f t="shared" si="3"/>
        <v/>
      </c>
      <c r="I48" s="4" t="e">
        <f>VLOOKUP(ROUND(A48,2),data!$B$6:$C$209,2,0)</f>
        <v>#N/A</v>
      </c>
      <c r="J48" s="4"/>
      <c r="K48" s="21">
        <f>sigmas!A48</f>
        <v>0</v>
      </c>
      <c r="L48" s="21">
        <f>sigmas!B48</f>
        <v>0</v>
      </c>
      <c r="M48" s="21">
        <f>sigmas!C48</f>
        <v>0</v>
      </c>
      <c r="N48" s="21">
        <f t="shared" si="4"/>
        <v>1</v>
      </c>
      <c r="O48" s="21" t="e">
        <f>LOG(N48/10^(-sgraph!$H$13))</f>
        <v>#VALUE!</v>
      </c>
      <c r="P48" s="21"/>
      <c r="Q48" s="21"/>
      <c r="R48" s="21"/>
    </row>
    <row r="49" spans="1:18" x14ac:dyDescent="0.2">
      <c r="A49" s="17">
        <f>A48+data!$I$2</f>
        <v>1.9600000000000004</v>
      </c>
      <c r="B49" s="17">
        <f t="shared" si="1"/>
        <v>1.0964781961431832E-2</v>
      </c>
      <c r="C49" s="17">
        <f>(-data!$B$2)*((B49^3+data!$D$4*B49^2-(data!$F$2+data!$D$4*data!$A$2)*B49-data!$F$2*data!$D$4)/(B49^3+(data!$D$4+data!$C$2)*B49^2+(data!$D$4*data!$C$2-data!$R$2)*B49-data!$D$4*data!$F$2))</f>
        <v>-7.8482143872594694</v>
      </c>
      <c r="D49" s="4">
        <f>(-data!$B$2)*((B49^3+data!$E$4*B49^2-(data!$F$2+data!$E$4*data!$A$2)*B49-data!$F$2*data!$E$4)/(B49^3+(data!$E$4+data!$C$2)*B49^2+(data!$E$4*data!$C$2-data!$R$2)*B49-data!$E$4*data!$F$2))</f>
        <v>-8.9903534531424452</v>
      </c>
      <c r="E49" s="18">
        <f>IF(OR(A49&lt;data!$G$2,A49 &gt;data!$H$2),"",A49)</f>
        <v>1.9600000000000004</v>
      </c>
      <c r="F49" s="19">
        <f t="shared" si="0"/>
        <v>-7.8482143872594694</v>
      </c>
      <c r="G49" s="19">
        <f t="shared" si="2"/>
        <v>-8.9903534531424452</v>
      </c>
      <c r="H49" s="4" t="str">
        <f t="shared" si="3"/>
        <v/>
      </c>
      <c r="I49" s="4" t="e">
        <f>VLOOKUP(ROUND(A49,2),data!$B$6:$C$209,2,0)</f>
        <v>#N/A</v>
      </c>
      <c r="J49" s="4"/>
      <c r="K49" s="21">
        <f>sigmas!A49</f>
        <v>0</v>
      </c>
      <c r="L49" s="21">
        <f>sigmas!B49</f>
        <v>0</v>
      </c>
      <c r="M49" s="21">
        <f>sigmas!C49</f>
        <v>0</v>
      </c>
      <c r="N49" s="21">
        <f t="shared" si="4"/>
        <v>1</v>
      </c>
      <c r="O49" s="21" t="e">
        <f>LOG(N49/10^(-sgraph!$H$13))</f>
        <v>#VALUE!</v>
      </c>
      <c r="P49" s="21"/>
      <c r="Q49" s="21"/>
      <c r="R49" s="21"/>
    </row>
    <row r="50" spans="1:18" x14ac:dyDescent="0.2">
      <c r="A50" s="17">
        <f>A49+data!$I$2</f>
        <v>1.9700000000000004</v>
      </c>
      <c r="B50" s="17">
        <f t="shared" si="1"/>
        <v>1.0715193052376046E-2</v>
      </c>
      <c r="C50" s="17">
        <f>(-data!$B$2)*((B50^3+data!$D$4*B50^2-(data!$F$2+data!$D$4*data!$A$2)*B50-data!$F$2*data!$D$4)/(B50^3+(data!$D$4+data!$C$2)*B50^2+(data!$D$4*data!$C$2-data!$R$2)*B50-data!$D$4*data!$F$2))</f>
        <v>-7.6519778410208463</v>
      </c>
      <c r="D50" s="4">
        <f>(-data!$B$2)*((B50^3+data!$E$4*B50^2-(data!$F$2+data!$E$4*data!$A$2)*B50-data!$F$2*data!$E$4)/(B50^3+(data!$E$4+data!$C$2)*B50^2+(data!$E$4*data!$C$2-data!$R$2)*B50-data!$E$4*data!$F$2))</f>
        <v>-8.8217151048847597</v>
      </c>
      <c r="E50" s="18">
        <f>IF(OR(A50&lt;data!$G$2,A50 &gt;data!$H$2),"",A50)</f>
        <v>1.9700000000000004</v>
      </c>
      <c r="F50" s="19">
        <f t="shared" si="0"/>
        <v>-7.6519778410208463</v>
      </c>
      <c r="G50" s="19">
        <f t="shared" si="2"/>
        <v>-8.8217151048847597</v>
      </c>
      <c r="H50" s="4" t="str">
        <f t="shared" si="3"/>
        <v/>
      </c>
      <c r="I50" s="4" t="e">
        <f>VLOOKUP(ROUND(A50,2),data!$B$6:$C$209,2,0)</f>
        <v>#N/A</v>
      </c>
      <c r="J50" s="4"/>
      <c r="K50" s="21">
        <f>sigmas!A50</f>
        <v>0</v>
      </c>
      <c r="L50" s="21">
        <f>sigmas!B50</f>
        <v>0</v>
      </c>
      <c r="M50" s="21">
        <f>sigmas!C50</f>
        <v>0</v>
      </c>
      <c r="N50" s="21">
        <f t="shared" si="4"/>
        <v>1</v>
      </c>
      <c r="O50" s="21" t="e">
        <f>LOG(N50/10^(-sgraph!$H$13))</f>
        <v>#VALUE!</v>
      </c>
      <c r="P50" s="21"/>
      <c r="Q50" s="21"/>
      <c r="R50" s="21"/>
    </row>
    <row r="51" spans="1:18" x14ac:dyDescent="0.2">
      <c r="A51" s="17">
        <f>A50+data!$I$2</f>
        <v>1.9800000000000004</v>
      </c>
      <c r="B51" s="17">
        <f t="shared" si="1"/>
        <v>1.047128548050898E-2</v>
      </c>
      <c r="C51" s="17">
        <f>(-data!$B$2)*((B51^3+data!$D$4*B51^2-(data!$F$2+data!$D$4*data!$A$2)*B51-data!$F$2*data!$D$4)/(B51^3+(data!$D$4+data!$C$2)*B51^2+(data!$D$4*data!$C$2-data!$R$2)*B51-data!$D$4*data!$F$2))</f>
        <v>-7.4577356700970405</v>
      </c>
      <c r="D51" s="4">
        <f>(-data!$B$2)*((B51^3+data!$E$4*B51^2-(data!$F$2+data!$E$4*data!$A$2)*B51-data!$F$2*data!$E$4)/(B51^3+(data!$E$4+data!$C$2)*B51^2+(data!$E$4*data!$C$2-data!$R$2)*B51-data!$E$4*data!$F$2))</f>
        <v>-8.655567974442393</v>
      </c>
      <c r="E51" s="18">
        <f>IF(OR(A51&lt;data!$G$2,A51 &gt;data!$H$2),"",A51)</f>
        <v>1.9800000000000004</v>
      </c>
      <c r="F51" s="19">
        <f t="shared" si="0"/>
        <v>-7.4577356700970405</v>
      </c>
      <c r="G51" s="19">
        <f t="shared" si="2"/>
        <v>-8.655567974442393</v>
      </c>
      <c r="H51" s="4" t="str">
        <f t="shared" si="3"/>
        <v/>
      </c>
      <c r="I51" s="4" t="e">
        <f>VLOOKUP(ROUND(A51,2),data!$B$6:$C$209,2,0)</f>
        <v>#N/A</v>
      </c>
      <c r="J51" s="4"/>
      <c r="K51" s="21">
        <f>sigmas!A51</f>
        <v>0</v>
      </c>
      <c r="L51" s="21">
        <f>sigmas!B51</f>
        <v>0</v>
      </c>
      <c r="M51" s="21">
        <f>sigmas!C51</f>
        <v>0</v>
      </c>
      <c r="N51" s="21">
        <f t="shared" si="4"/>
        <v>1</v>
      </c>
      <c r="O51" s="21" t="e">
        <f>LOG(N51/10^(-sgraph!$H$13))</f>
        <v>#VALUE!</v>
      </c>
      <c r="P51" s="21"/>
      <c r="Q51" s="21"/>
      <c r="R51" s="21"/>
    </row>
    <row r="52" spans="1:18" x14ac:dyDescent="0.2">
      <c r="A52" s="17">
        <f>A51+data!$I$2</f>
        <v>1.9900000000000004</v>
      </c>
      <c r="B52" s="17">
        <f t="shared" si="1"/>
        <v>1.0232929922807527E-2</v>
      </c>
      <c r="C52" s="17">
        <f>(-data!$B$2)*((B52^3+data!$D$4*B52^2-(data!$F$2+data!$D$4*data!$A$2)*B52-data!$F$2*data!$D$4)/(B52^3+(data!$D$4+data!$C$2)*B52^2+(data!$D$4*data!$C$2-data!$R$2)*B52-data!$D$4*data!$F$2))</f>
        <v>-7.2654720529068104</v>
      </c>
      <c r="D52" s="4">
        <f>(-data!$B$2)*((B52^3+data!$E$4*B52^2-(data!$F$2+data!$E$4*data!$A$2)*B52-data!$F$2*data!$E$4)/(B52^3+(data!$E$4+data!$C$2)*B52^2+(data!$E$4*data!$C$2-data!$R$2)*B52-data!$E$4*data!$F$2))</f>
        <v>-8.4919001899837827</v>
      </c>
      <c r="E52" s="18">
        <f>IF(OR(A52&lt;data!$G$2,A52 &gt;data!$H$2),"",A52)</f>
        <v>1.9900000000000004</v>
      </c>
      <c r="F52" s="19">
        <f t="shared" si="0"/>
        <v>-7.2654720529068104</v>
      </c>
      <c r="G52" s="19">
        <f t="shared" si="2"/>
        <v>-8.4919001899837827</v>
      </c>
      <c r="H52" s="4" t="str">
        <f t="shared" si="3"/>
        <v/>
      </c>
      <c r="I52" s="4" t="e">
        <f>VLOOKUP(ROUND(A52,2),data!$B$6:$C$209,2,0)</f>
        <v>#N/A</v>
      </c>
      <c r="J52" s="4"/>
      <c r="K52" s="21">
        <f>sigmas!A52</f>
        <v>0</v>
      </c>
      <c r="L52" s="21">
        <f>sigmas!B52</f>
        <v>0</v>
      </c>
      <c r="M52" s="21">
        <f>sigmas!C52</f>
        <v>0</v>
      </c>
      <c r="N52" s="21">
        <f t="shared" si="4"/>
        <v>1</v>
      </c>
      <c r="O52" s="21" t="e">
        <f>LOG(N52/10^(-sgraph!$H$13))</f>
        <v>#VALUE!</v>
      </c>
      <c r="P52" s="21"/>
      <c r="Q52" s="21"/>
      <c r="R52" s="21"/>
    </row>
    <row r="53" spans="1:18" x14ac:dyDescent="0.2">
      <c r="A53" s="17">
        <f>A52+data!$I$2</f>
        <v>2.0000000000000004</v>
      </c>
      <c r="B53" s="17">
        <f t="shared" si="1"/>
        <v>9.9999999999999881E-3</v>
      </c>
      <c r="C53" s="17">
        <f>(-data!$B$2)*((B53^3+data!$D$4*B53^2-(data!$F$2+data!$D$4*data!$A$2)*B53-data!$F$2*data!$D$4)/(B53^3+(data!$D$4+data!$C$2)*B53^2+(data!$D$4*data!$C$2-data!$R$2)*B53-data!$D$4*data!$F$2))</f>
        <v>-7.0751703557567645</v>
      </c>
      <c r="D53" s="4">
        <f>(-data!$B$2)*((B53^3+data!$E$4*B53^2-(data!$F$2+data!$E$4*data!$A$2)*B53-data!$F$2*data!$E$4)/(B53^3+(data!$E$4+data!$C$2)*B53^2+(data!$E$4*data!$C$2-data!$R$2)*B53-data!$E$4*data!$F$2))</f>
        <v>-8.3306989341864561</v>
      </c>
      <c r="E53" s="18">
        <f>IF(OR(A53&lt;data!$G$2,A53 &gt;data!$H$2),"",A53)</f>
        <v>2.0000000000000004</v>
      </c>
      <c r="F53" s="19">
        <f t="shared" si="0"/>
        <v>-7.0751703557567645</v>
      </c>
      <c r="G53" s="19">
        <f t="shared" si="2"/>
        <v>-8.3306989341864561</v>
      </c>
      <c r="H53" s="4" t="str">
        <f t="shared" si="3"/>
        <v/>
      </c>
      <c r="I53" s="4" t="e">
        <f>VLOOKUP(ROUND(A53,2),data!$B$6:$C$209,2,0)</f>
        <v>#N/A</v>
      </c>
      <c r="J53" s="4"/>
      <c r="K53" s="21">
        <f>sigmas!A53</f>
        <v>0</v>
      </c>
      <c r="L53" s="21">
        <f>sigmas!B53</f>
        <v>0</v>
      </c>
      <c r="M53" s="21">
        <f>sigmas!C53</f>
        <v>0</v>
      </c>
      <c r="N53" s="21">
        <f t="shared" si="4"/>
        <v>1</v>
      </c>
      <c r="O53" s="21" t="e">
        <f>LOG(N53/10^(-sgraph!$H$13))</f>
        <v>#VALUE!</v>
      </c>
      <c r="P53" s="21"/>
      <c r="Q53" s="21"/>
      <c r="R53" s="21"/>
    </row>
    <row r="54" spans="1:18" x14ac:dyDescent="0.2">
      <c r="A54" s="17">
        <f>A53+data!$I$2</f>
        <v>2.0100000000000002</v>
      </c>
      <c r="B54" s="17">
        <f t="shared" si="1"/>
        <v>9.7723722095580945E-3</v>
      </c>
      <c r="C54" s="17">
        <f>(-data!$B$2)*((B54^3+data!$D$4*B54^2-(data!$F$2+data!$D$4*data!$A$2)*B54-data!$F$2*data!$D$4)/(B54^3+(data!$D$4+data!$C$2)*B54^2+(data!$D$4*data!$C$2-data!$R$2)*B54-data!$D$4*data!$F$2))</f>
        <v>-6.8868131785147311</v>
      </c>
      <c r="D54" s="4">
        <f>(-data!$B$2)*((B54^3+data!$E$4*B54^2-(data!$F$2+data!$E$4*data!$A$2)*B54-data!$F$2*data!$E$4)/(B54^3+(data!$E$4+data!$C$2)*B54^2+(data!$E$4*data!$C$2-data!$R$2)*B54-data!$E$4*data!$F$2))</f>
        <v>-8.1719504828295957</v>
      </c>
      <c r="E54" s="18">
        <f>IF(OR(A54&lt;data!$G$2,A54 &gt;data!$H$2),"",A54)</f>
        <v>2.0100000000000002</v>
      </c>
      <c r="F54" s="19">
        <f t="shared" si="0"/>
        <v>-6.8868131785147311</v>
      </c>
      <c r="G54" s="19">
        <f t="shared" si="2"/>
        <v>-8.1719504828295957</v>
      </c>
      <c r="H54" s="4" t="str">
        <f t="shared" si="3"/>
        <v/>
      </c>
      <c r="I54" s="4" t="e">
        <f>VLOOKUP(ROUND(A54,2),data!$B$6:$C$209,2,0)</f>
        <v>#N/A</v>
      </c>
      <c r="J54" s="4"/>
      <c r="K54" s="21">
        <f>sigmas!A54</f>
        <v>0</v>
      </c>
      <c r="L54" s="21">
        <f>sigmas!B54</f>
        <v>0</v>
      </c>
      <c r="M54" s="21">
        <f>sigmas!C54</f>
        <v>0</v>
      </c>
      <c r="N54" s="21">
        <f t="shared" si="4"/>
        <v>1</v>
      </c>
      <c r="O54" s="21" t="e">
        <f>LOG(N54/10^(-sgraph!$H$13))</f>
        <v>#VALUE!</v>
      </c>
      <c r="P54" s="21"/>
      <c r="Q54" s="21"/>
      <c r="R54" s="21"/>
    </row>
    <row r="55" spans="1:18" x14ac:dyDescent="0.2">
      <c r="A55" s="17">
        <f>A54+data!$I$2</f>
        <v>2.02</v>
      </c>
      <c r="B55" s="17">
        <f t="shared" si="1"/>
        <v>9.5499258602143571E-3</v>
      </c>
      <c r="C55" s="17">
        <f>(-data!$B$2)*((B55^3+data!$D$4*B55^2-(data!$F$2+data!$D$4*data!$A$2)*B55-data!$F$2*data!$D$4)/(B55^3+(data!$D$4+data!$C$2)*B55^2+(data!$D$4*data!$C$2-data!$R$2)*B55-data!$D$4*data!$F$2))</f>
        <v>-6.7003824001913639</v>
      </c>
      <c r="D55" s="4">
        <f>(-data!$B$2)*((B55^3+data!$E$4*B55^2-(data!$F$2+data!$E$4*data!$A$2)*B55-data!$F$2*data!$E$4)/(B55^3+(data!$E$4+data!$C$2)*B55^2+(data!$E$4*data!$C$2-data!$R$2)*B55-data!$E$4*data!$F$2))</f>
        <v>-8.0156402431777369</v>
      </c>
      <c r="E55" s="18">
        <f>IF(OR(A55&lt;data!$G$2,A55 &gt;data!$H$2),"",A55)</f>
        <v>2.02</v>
      </c>
      <c r="F55" s="19">
        <f t="shared" si="0"/>
        <v>-6.7003824001913639</v>
      </c>
      <c r="G55" s="19">
        <f t="shared" si="2"/>
        <v>-8.0156402431777369</v>
      </c>
      <c r="H55" s="4" t="str">
        <f t="shared" si="3"/>
        <v/>
      </c>
      <c r="I55" s="4" t="e">
        <f>VLOOKUP(ROUND(A55,2),data!$B$6:$C$209,2,0)</f>
        <v>#N/A</v>
      </c>
      <c r="J55" s="4"/>
      <c r="K55" s="21">
        <f>sigmas!A55</f>
        <v>0</v>
      </c>
      <c r="L55" s="21">
        <f>sigmas!B55</f>
        <v>0</v>
      </c>
      <c r="M55" s="21">
        <f>sigmas!C55</f>
        <v>0</v>
      </c>
      <c r="N55" s="21">
        <f t="shared" si="4"/>
        <v>1</v>
      </c>
      <c r="O55" s="21" t="e">
        <f>LOG(N55/10^(-sgraph!$H$13))</f>
        <v>#VALUE!</v>
      </c>
      <c r="P55" s="21"/>
      <c r="Q55" s="21"/>
      <c r="R55" s="21"/>
    </row>
    <row r="56" spans="1:18" x14ac:dyDescent="0.2">
      <c r="A56" s="17">
        <f>A55+data!$I$2</f>
        <v>2.0299999999999998</v>
      </c>
      <c r="B56" s="17">
        <f t="shared" si="1"/>
        <v>9.3325430079699099E-3</v>
      </c>
      <c r="C56" s="17">
        <f>(-data!$B$2)*((B56^3+data!$D$4*B56^2-(data!$F$2+data!$D$4*data!$A$2)*B56-data!$F$2*data!$D$4)/(B56^3+(data!$D$4+data!$C$2)*B56^2+(data!$D$4*data!$C$2-data!$R$2)*B56-data!$D$4*data!$F$2))</f>
        <v>-6.5158592243633118</v>
      </c>
      <c r="D56" s="4">
        <f>(-data!$B$2)*((B56^3+data!$E$4*B56^2-(data!$F$2+data!$E$4*data!$A$2)*B56-data!$F$2*data!$E$4)/(B56^3+(data!$E$4+data!$C$2)*B56^2+(data!$E$4*data!$C$2-data!$R$2)*B56-data!$E$4*data!$F$2))</f>
        <v>-7.8617527920964161</v>
      </c>
      <c r="E56" s="18">
        <f>IF(OR(A56&lt;data!$G$2,A56 &gt;data!$H$2),"",A56)</f>
        <v>2.0299999999999998</v>
      </c>
      <c r="F56" s="19">
        <f t="shared" si="0"/>
        <v>-6.5158592243633118</v>
      </c>
      <c r="G56" s="19">
        <f t="shared" si="2"/>
        <v>-7.8617527920964161</v>
      </c>
      <c r="H56" s="4" t="str">
        <f t="shared" si="3"/>
        <v/>
      </c>
      <c r="I56" s="4" t="e">
        <f>VLOOKUP(ROUND(A56,2),data!$B$6:$C$209,2,0)</f>
        <v>#N/A</v>
      </c>
      <c r="J56" s="4"/>
      <c r="K56" s="21">
        <f>sigmas!A56</f>
        <v>0</v>
      </c>
      <c r="L56" s="21">
        <f>sigmas!B56</f>
        <v>0</v>
      </c>
      <c r="M56" s="21">
        <f>sigmas!C56</f>
        <v>0</v>
      </c>
      <c r="N56" s="21">
        <f t="shared" si="4"/>
        <v>1</v>
      </c>
      <c r="O56" s="21" t="e">
        <f>LOG(N56/10^(-sgraph!$H$13))</f>
        <v>#VALUE!</v>
      </c>
      <c r="P56" s="21"/>
      <c r="Q56" s="21"/>
      <c r="R56" s="21"/>
    </row>
    <row r="57" spans="1:18" x14ac:dyDescent="0.2">
      <c r="A57" s="17">
        <f>A56+data!$I$2</f>
        <v>2.0399999999999996</v>
      </c>
      <c r="B57" s="17">
        <f t="shared" si="1"/>
        <v>9.1201083935591055E-3</v>
      </c>
      <c r="C57" s="17">
        <f>(-data!$B$2)*((B57^3+data!$D$4*B57^2-(data!$F$2+data!$D$4*data!$A$2)*B57-data!$F$2*data!$D$4)/(B57^3+(data!$D$4+data!$C$2)*B57^2+(data!$D$4*data!$C$2-data!$R$2)*B57-data!$D$4*data!$F$2))</f>
        <v>-6.3332242243741135</v>
      </c>
      <c r="D57" s="4">
        <f>(-data!$B$2)*((B57^3+data!$E$4*B57^2-(data!$F$2+data!$E$4*data!$A$2)*B57-data!$F$2*data!$E$4)/(B57^3+(data!$E$4+data!$C$2)*B57^2+(data!$E$4*data!$C$2-data!$R$2)*B57-data!$E$4*data!$F$2))</f>
        <v>-7.7102719138443669</v>
      </c>
      <c r="E57" s="18">
        <f>IF(OR(A57&lt;data!$G$2,A57 &gt;data!$H$2),"",A57)</f>
        <v>2.0399999999999996</v>
      </c>
      <c r="F57" s="19">
        <f t="shared" si="0"/>
        <v>-6.3332242243741135</v>
      </c>
      <c r="G57" s="19">
        <f t="shared" si="2"/>
        <v>-7.7102719138443669</v>
      </c>
      <c r="H57" s="4" t="str">
        <f t="shared" si="3"/>
        <v/>
      </c>
      <c r="I57" s="4" t="e">
        <f>VLOOKUP(ROUND(A57,2),data!$B$6:$C$209,2,0)</f>
        <v>#N/A</v>
      </c>
      <c r="J57" s="4"/>
      <c r="K57" s="21">
        <f>sigmas!A57</f>
        <v>0</v>
      </c>
      <c r="L57" s="21">
        <f>sigmas!B57</f>
        <v>0</v>
      </c>
      <c r="M57" s="21">
        <f>sigmas!C57</f>
        <v>0</v>
      </c>
      <c r="N57" s="21">
        <f t="shared" si="4"/>
        <v>1</v>
      </c>
      <c r="O57" s="21" t="e">
        <f>LOG(N57/10^(-sgraph!$H$13))</f>
        <v>#VALUE!</v>
      </c>
      <c r="P57" s="21"/>
      <c r="Q57" s="21"/>
      <c r="R57" s="21"/>
    </row>
    <row r="58" spans="1:18" x14ac:dyDescent="0.2">
      <c r="A58" s="17">
        <f>A57+data!$I$2</f>
        <v>2.0499999999999994</v>
      </c>
      <c r="B58" s="17">
        <f t="shared" si="1"/>
        <v>8.9125093813374641E-3</v>
      </c>
      <c r="C58" s="17">
        <f>(-data!$B$2)*((B58^3+data!$D$4*B58^2-(data!$F$2+data!$D$4*data!$A$2)*B58-data!$F$2*data!$D$4)/(B58^3+(data!$D$4+data!$C$2)*B58^2+(data!$D$4*data!$C$2-data!$R$2)*B58-data!$D$4*data!$F$2))</f>
        <v>-6.1524573882514</v>
      </c>
      <c r="D58" s="4">
        <f>(-data!$B$2)*((B58^3+data!$E$4*B58^2-(data!$F$2+data!$E$4*data!$A$2)*B58-data!$F$2*data!$E$4)/(B58^3+(data!$E$4+data!$C$2)*B58^2+(data!$E$4*data!$C$2-data!$R$2)*B58-data!$E$4*data!$F$2))</f>
        <v>-7.5611806374897617</v>
      </c>
      <c r="E58" s="18">
        <f>IF(OR(A58&lt;data!$G$2,A58 &gt;data!$H$2),"",A58)</f>
        <v>2.0499999999999994</v>
      </c>
      <c r="F58" s="19">
        <f t="shared" si="0"/>
        <v>-6.1524573882514</v>
      </c>
      <c r="G58" s="19">
        <f t="shared" si="2"/>
        <v>-7.5611806374897617</v>
      </c>
      <c r="H58" s="4" t="str">
        <f t="shared" si="3"/>
        <v/>
      </c>
      <c r="I58" s="4" t="e">
        <f>VLOOKUP(ROUND(A58,2),data!$B$6:$C$209,2,0)</f>
        <v>#N/A</v>
      </c>
      <c r="J58" s="4"/>
      <c r="K58" s="21">
        <f>sigmas!A58</f>
        <v>0</v>
      </c>
      <c r="L58" s="21">
        <f>sigmas!B58</f>
        <v>0</v>
      </c>
      <c r="M58" s="21">
        <f>sigmas!C58</f>
        <v>0</v>
      </c>
      <c r="N58" s="21">
        <f t="shared" si="4"/>
        <v>1</v>
      </c>
      <c r="O58" s="21" t="e">
        <f>LOG(N58/10^(-sgraph!$H$13))</f>
        <v>#VALUE!</v>
      </c>
      <c r="P58" s="21"/>
      <c r="Q58" s="21"/>
      <c r="R58" s="21"/>
    </row>
    <row r="59" spans="1:18" x14ac:dyDescent="0.2">
      <c r="A59" s="17">
        <f>A58+data!$I$2</f>
        <v>2.0599999999999992</v>
      </c>
      <c r="B59" s="17">
        <f t="shared" si="1"/>
        <v>8.7096358995608237E-3</v>
      </c>
      <c r="C59" s="17">
        <f>(-data!$B$2)*((B59^3+data!$D$4*B59^2-(data!$F$2+data!$D$4*data!$A$2)*B59-data!$F$2*data!$D$4)/(B59^3+(data!$D$4+data!$C$2)*B59^2+(data!$D$4*data!$C$2-data!$R$2)*B59-data!$D$4*data!$F$2))</f>
        <v>-5.9735381632819609</v>
      </c>
      <c r="D59" s="4">
        <f>(-data!$B$2)*((B59^3+data!$E$4*B59^2-(data!$F$2+data!$E$4*data!$A$2)*B59-data!$F$2*data!$E$4)/(B59^3+(data!$E$4+data!$C$2)*B59^2+(data!$E$4*data!$C$2-data!$R$2)*B59-data!$E$4*data!$F$2))</f>
        <v>-7.4144612739017486</v>
      </c>
      <c r="E59" s="18">
        <f>IF(OR(A59&lt;data!$G$2,A59 &gt;data!$H$2),"",A59)</f>
        <v>2.0599999999999992</v>
      </c>
      <c r="F59" s="19">
        <f t="shared" si="0"/>
        <v>-5.9735381632819609</v>
      </c>
      <c r="G59" s="19">
        <f t="shared" si="2"/>
        <v>-7.4144612739017486</v>
      </c>
      <c r="H59" s="4" t="str">
        <f t="shared" si="3"/>
        <v/>
      </c>
      <c r="I59" s="4" t="e">
        <f>VLOOKUP(ROUND(A59,2),data!$B$6:$C$209,2,0)</f>
        <v>#N/A</v>
      </c>
      <c r="J59" s="4"/>
      <c r="K59" s="21">
        <f>sigmas!A59</f>
        <v>0</v>
      </c>
      <c r="L59" s="21">
        <f>sigmas!B59</f>
        <v>0</v>
      </c>
      <c r="M59" s="21">
        <f>sigmas!C59</f>
        <v>0</v>
      </c>
      <c r="N59" s="21">
        <f t="shared" si="4"/>
        <v>1</v>
      </c>
      <c r="O59" s="21" t="e">
        <f>LOG(N59/10^(-sgraph!$H$13))</f>
        <v>#VALUE!</v>
      </c>
      <c r="P59" s="21"/>
      <c r="Q59" s="21"/>
      <c r="R59" s="21"/>
    </row>
    <row r="60" spans="1:18" x14ac:dyDescent="0.2">
      <c r="A60" s="17">
        <f>A59+data!$I$2</f>
        <v>2.069999999999999</v>
      </c>
      <c r="B60" s="17">
        <f t="shared" si="1"/>
        <v>8.5113803820237813E-3</v>
      </c>
      <c r="C60" s="17">
        <f>(-data!$B$2)*((B60^3+data!$D$4*B60^2-(data!$F$2+data!$D$4*data!$A$2)*B60-data!$F$2*data!$D$4)/(B60^3+(data!$D$4+data!$C$2)*B60^2+(data!$D$4*data!$C$2-data!$R$2)*B60-data!$D$4*data!$F$2))</f>
        <v>-5.7964455001883568</v>
      </c>
      <c r="D60" s="4">
        <f>(-data!$B$2)*((B60^3+data!$E$4*B60^2-(data!$F$2+data!$E$4*data!$A$2)*B60-data!$F$2*data!$E$4)/(B60^3+(data!$E$4+data!$C$2)*B60^2+(data!$E$4*data!$C$2-data!$R$2)*B60-data!$E$4*data!$F$2))</f>
        <v>-7.27009545227149</v>
      </c>
      <c r="E60" s="18">
        <f>IF(OR(A60&lt;data!$G$2,A60 &gt;data!$H$2),"",A60)</f>
        <v>2.069999999999999</v>
      </c>
      <c r="F60" s="19">
        <f t="shared" si="0"/>
        <v>-5.7964455001883568</v>
      </c>
      <c r="G60" s="19">
        <f t="shared" si="2"/>
        <v>-7.27009545227149</v>
      </c>
      <c r="H60" s="4" t="str">
        <f t="shared" si="3"/>
        <v/>
      </c>
      <c r="I60" s="4" t="e">
        <f>VLOOKUP(ROUND(A60,2),data!$B$6:$C$209,2,0)</f>
        <v>#N/A</v>
      </c>
      <c r="J60" s="4"/>
      <c r="K60" s="21">
        <f>sigmas!A60</f>
        <v>0</v>
      </c>
      <c r="L60" s="21">
        <f>sigmas!B60</f>
        <v>0</v>
      </c>
      <c r="M60" s="21">
        <f>sigmas!C60</f>
        <v>0</v>
      </c>
      <c r="N60" s="21">
        <f t="shared" si="4"/>
        <v>1</v>
      </c>
      <c r="O60" s="21" t="e">
        <f>LOG(N60/10^(-sgraph!$H$13))</f>
        <v>#VALUE!</v>
      </c>
      <c r="P60" s="21"/>
      <c r="Q60" s="21"/>
      <c r="R60" s="21"/>
    </row>
    <row r="61" spans="1:18" x14ac:dyDescent="0.2">
      <c r="A61" s="17">
        <f>A60+data!$I$2</f>
        <v>2.0799999999999987</v>
      </c>
      <c r="B61" s="17">
        <f t="shared" si="1"/>
        <v>8.3176377110267281E-3</v>
      </c>
      <c r="C61" s="17">
        <f>(-data!$B$2)*((B61^3+data!$D$4*B61^2-(data!$F$2+data!$D$4*data!$A$2)*B61-data!$F$2*data!$D$4)/(B61^3+(data!$D$4+data!$C$2)*B61^2+(data!$D$4*data!$C$2-data!$R$2)*B61-data!$D$4*data!$F$2))</f>
        <v>-5.62115789685385</v>
      </c>
      <c r="D61" s="4">
        <f>(-data!$B$2)*((B61^3+data!$E$4*B61^2-(data!$F$2+data!$E$4*data!$A$2)*B61-data!$F$2*data!$E$4)/(B61^3+(data!$E$4+data!$C$2)*B61^2+(data!$E$4*data!$C$2-data!$R$2)*B61-data!$E$4*data!$F$2))</f>
        <v>-7.1280641561204536</v>
      </c>
      <c r="E61" s="18">
        <f>IF(OR(A61&lt;data!$G$2,A61 &gt;data!$H$2),"",A61)</f>
        <v>2.0799999999999987</v>
      </c>
      <c r="F61" s="19">
        <f t="shared" si="0"/>
        <v>-5.62115789685385</v>
      </c>
      <c r="G61" s="19">
        <f t="shared" si="2"/>
        <v>-7.1280641561204536</v>
      </c>
      <c r="H61" s="4" t="str">
        <f t="shared" si="3"/>
        <v/>
      </c>
      <c r="I61" s="4" t="e">
        <f>VLOOKUP(ROUND(A61,2),data!$B$6:$C$209,2,0)</f>
        <v>#N/A</v>
      </c>
      <c r="J61" s="4"/>
      <c r="K61" s="21">
        <f>sigmas!A61</f>
        <v>0</v>
      </c>
      <c r="L61" s="21">
        <f>sigmas!B61</f>
        <v>0</v>
      </c>
      <c r="M61" s="21">
        <f>sigmas!C61</f>
        <v>0</v>
      </c>
      <c r="N61" s="21">
        <f t="shared" si="4"/>
        <v>1</v>
      </c>
      <c r="O61" s="21" t="e">
        <f>LOG(N61/10^(-sgraph!$H$13))</f>
        <v>#VALUE!</v>
      </c>
      <c r="P61" s="21"/>
      <c r="Q61" s="21"/>
      <c r="R61" s="21"/>
    </row>
    <row r="62" spans="1:18" x14ac:dyDescent="0.2">
      <c r="A62" s="17">
        <f>A61+data!$I$2</f>
        <v>2.0899999999999985</v>
      </c>
      <c r="B62" s="17">
        <f t="shared" si="1"/>
        <v>8.1283051616410171E-3</v>
      </c>
      <c r="C62" s="17">
        <f>(-data!$B$2)*((B62^3+data!$D$4*B62^2-(data!$F$2+data!$D$4*data!$A$2)*B62-data!$F$2*data!$D$4)/(B62^3+(data!$D$4+data!$C$2)*B62^2+(data!$D$4*data!$C$2-data!$R$2)*B62-data!$D$4*data!$F$2))</f>
        <v>-5.4476534415443219</v>
      </c>
      <c r="D62" s="4">
        <f>(-data!$B$2)*((B62^3+data!$E$4*B62^2-(data!$F$2+data!$E$4*data!$A$2)*B62-data!$F$2*data!$E$4)/(B62^3+(data!$E$4+data!$C$2)*B62^2+(data!$E$4*data!$C$2-data!$R$2)*B62-data!$E$4*data!$F$2))</f>
        <v>-6.9883477587566274</v>
      </c>
      <c r="E62" s="18">
        <f>IF(OR(A62&lt;data!$G$2,A62 &gt;data!$H$2),"",A62)</f>
        <v>2.0899999999999985</v>
      </c>
      <c r="F62" s="19">
        <f t="shared" si="0"/>
        <v>-5.4476534415443219</v>
      </c>
      <c r="G62" s="19">
        <f t="shared" si="2"/>
        <v>-6.9883477587566274</v>
      </c>
      <c r="H62" s="4" t="str">
        <f t="shared" si="3"/>
        <v/>
      </c>
      <c r="I62" s="4" t="e">
        <f>VLOOKUP(ROUND(A62,2),data!$B$6:$C$209,2,0)</f>
        <v>#N/A</v>
      </c>
      <c r="J62" s="4"/>
      <c r="K62" s="21">
        <f>sigmas!A62</f>
        <v>0</v>
      </c>
      <c r="L62" s="21">
        <f>sigmas!B62</f>
        <v>0</v>
      </c>
      <c r="M62" s="21">
        <f>sigmas!C62</f>
        <v>0</v>
      </c>
      <c r="N62" s="21">
        <f t="shared" si="4"/>
        <v>1</v>
      </c>
      <c r="O62" s="21" t="e">
        <f>LOG(N62/10^(-sgraph!$H$13))</f>
        <v>#VALUE!</v>
      </c>
      <c r="P62" s="21"/>
      <c r="Q62" s="21"/>
      <c r="R62" s="21"/>
    </row>
    <row r="63" spans="1:18" x14ac:dyDescent="0.2">
      <c r="A63" s="17">
        <f>A62+data!$I$2</f>
        <v>2.0999999999999983</v>
      </c>
      <c r="B63" s="17">
        <f t="shared" si="1"/>
        <v>7.9432823472428398E-3</v>
      </c>
      <c r="C63" s="17">
        <f>(-data!$B$2)*((B63^3+data!$D$4*B63^2-(data!$F$2+data!$D$4*data!$A$2)*B63-data!$F$2*data!$D$4)/(B63^3+(data!$D$4+data!$C$2)*B63^2+(data!$D$4*data!$C$2-data!$R$2)*B63-data!$D$4*data!$F$2))</f>
        <v>-5.2759098555787043</v>
      </c>
      <c r="D63" s="4">
        <f>(-data!$B$2)*((B63^3+data!$E$4*B63^2-(data!$F$2+data!$E$4*data!$A$2)*B63-data!$F$2*data!$E$4)/(B63^3+(data!$E$4+data!$C$2)*B63^2+(data!$E$4*data!$C$2-data!$R$2)*B63-data!$E$4*data!$F$2))</f>
        <v>-6.8509260581427132</v>
      </c>
      <c r="E63" s="18">
        <f>IF(OR(A63&lt;data!$G$2,A63 &gt;data!$H$2),"",A63)</f>
        <v>2.0999999999999983</v>
      </c>
      <c r="F63" s="19">
        <f t="shared" si="0"/>
        <v>-5.2759098555787043</v>
      </c>
      <c r="G63" s="19">
        <f t="shared" si="2"/>
        <v>-6.8509260581427132</v>
      </c>
      <c r="H63" s="4" t="str">
        <f t="shared" si="3"/>
        <v/>
      </c>
      <c r="I63" s="4" t="e">
        <f>VLOOKUP(ROUND(A63,2),data!$B$6:$C$209,2,0)</f>
        <v>#N/A</v>
      </c>
      <c r="J63" s="4"/>
      <c r="K63" s="21">
        <f>sigmas!A63</f>
        <v>0</v>
      </c>
      <c r="L63" s="21">
        <f>sigmas!B63</f>
        <v>0</v>
      </c>
      <c r="M63" s="21">
        <f>sigmas!C63</f>
        <v>0</v>
      </c>
      <c r="N63" s="21">
        <f t="shared" si="4"/>
        <v>1</v>
      </c>
      <c r="O63" s="21" t="e">
        <f>LOG(N63/10^(-sgraph!$H$13))</f>
        <v>#VALUE!</v>
      </c>
      <c r="P63" s="21"/>
      <c r="Q63" s="21"/>
      <c r="R63" s="21"/>
    </row>
    <row r="64" spans="1:18" x14ac:dyDescent="0.2">
      <c r="A64" s="17">
        <f>A63+data!$I$2</f>
        <v>2.1099999999999981</v>
      </c>
      <c r="B64" s="17">
        <f t="shared" si="1"/>
        <v>7.7624711662869494E-3</v>
      </c>
      <c r="C64" s="17">
        <f>(-data!$B$2)*((B64^3+data!$D$4*B64^2-(data!$F$2+data!$D$4*data!$A$2)*B64-data!$F$2*data!$D$4)/(B64^3+(data!$D$4+data!$C$2)*B64^2+(data!$D$4*data!$C$2-data!$R$2)*B64-data!$D$4*data!$F$2))</f>
        <v>-5.1059045354017041</v>
      </c>
      <c r="D64" s="4">
        <f>(-data!$B$2)*((B64^3+data!$E$4*B64^2-(data!$F$2+data!$E$4*data!$A$2)*B64-data!$F$2*data!$E$4)/(B64^3+(data!$E$4+data!$C$2)*B64^2+(data!$E$4*data!$C$2-data!$R$2)*B64-data!$E$4*data!$F$2))</f>
        <v>-6.7157783111433238</v>
      </c>
      <c r="E64" s="18">
        <f>IF(OR(A64&lt;data!$G$2,A64 &gt;data!$H$2),"",A64)</f>
        <v>2.1099999999999981</v>
      </c>
      <c r="F64" s="19">
        <f t="shared" si="0"/>
        <v>-5.1059045354017041</v>
      </c>
      <c r="G64" s="19">
        <f t="shared" si="2"/>
        <v>-6.7157783111433238</v>
      </c>
      <c r="H64" s="4" t="str">
        <f t="shared" si="3"/>
        <v/>
      </c>
      <c r="I64" s="4" t="e">
        <f>VLOOKUP(ROUND(A64,2),data!$B$6:$C$209,2,0)</f>
        <v>#N/A</v>
      </c>
      <c r="J64" s="4"/>
      <c r="K64" s="21">
        <f>sigmas!A64</f>
        <v>0</v>
      </c>
      <c r="L64" s="21">
        <f>sigmas!B64</f>
        <v>0</v>
      </c>
      <c r="M64" s="21">
        <f>sigmas!C64</f>
        <v>0</v>
      </c>
      <c r="N64" s="21">
        <f t="shared" si="4"/>
        <v>1</v>
      </c>
      <c r="O64" s="21" t="e">
        <f>LOG(N64/10^(-sgraph!$H$13))</f>
        <v>#VALUE!</v>
      </c>
      <c r="P64" s="21"/>
      <c r="Q64" s="21"/>
      <c r="R64" s="21"/>
    </row>
    <row r="65" spans="1:18" x14ac:dyDescent="0.2">
      <c r="A65" s="17">
        <f>A64+data!$I$2</f>
        <v>2.1199999999999979</v>
      </c>
      <c r="B65" s="17">
        <f t="shared" si="1"/>
        <v>7.5857757502918689E-3</v>
      </c>
      <c r="C65" s="17">
        <f>(-data!$B$2)*((B65^3+data!$D$4*B65^2-(data!$F$2+data!$D$4*data!$A$2)*B65-data!$F$2*data!$D$4)/(B65^3+(data!$D$4+data!$C$2)*B65^2+(data!$D$4*data!$C$2-data!$R$2)*B65-data!$D$4*data!$F$2))</f>
        <v>-4.9376145940146383</v>
      </c>
      <c r="D65" s="4">
        <f>(-data!$B$2)*((B65^3+data!$E$4*B65^2-(data!$F$2+data!$E$4*data!$A$2)*B65-data!$F$2*data!$E$4)/(B65^3+(data!$E$4+data!$C$2)*B65^2+(data!$E$4*data!$C$2-data!$R$2)*B65-data!$E$4*data!$F$2))</f>
        <v>-6.5828832671210913</v>
      </c>
      <c r="E65" s="18">
        <f>IF(OR(A65&lt;data!$G$2,A65 &gt;data!$H$2),"",A65)</f>
        <v>2.1199999999999979</v>
      </c>
      <c r="F65" s="19">
        <f t="shared" si="0"/>
        <v>-4.9376145940146383</v>
      </c>
      <c r="G65" s="19">
        <f t="shared" si="2"/>
        <v>-6.5828832671210913</v>
      </c>
      <c r="H65" s="4" t="str">
        <f t="shared" si="3"/>
        <v/>
      </c>
      <c r="I65" s="4" t="e">
        <f>VLOOKUP(ROUND(A65,2),data!$B$6:$C$209,2,0)</f>
        <v>#N/A</v>
      </c>
      <c r="J65" s="4"/>
      <c r="K65" s="21">
        <f>sigmas!A65</f>
        <v>0</v>
      </c>
      <c r="L65" s="21">
        <f>sigmas!B65</f>
        <v>0</v>
      </c>
      <c r="M65" s="21">
        <f>sigmas!C65</f>
        <v>0</v>
      </c>
      <c r="N65" s="21">
        <f t="shared" si="4"/>
        <v>1</v>
      </c>
      <c r="O65" s="21" t="e">
        <f>LOG(N65/10^(-sgraph!$H$13))</f>
        <v>#VALUE!</v>
      </c>
      <c r="P65" s="21"/>
      <c r="Q65" s="21"/>
      <c r="R65" s="21"/>
    </row>
    <row r="66" spans="1:18" x14ac:dyDescent="0.2">
      <c r="A66" s="17">
        <f>A65+data!$I$2</f>
        <v>2.1299999999999977</v>
      </c>
      <c r="B66" s="17">
        <f t="shared" si="1"/>
        <v>7.4131024130092132E-3</v>
      </c>
      <c r="C66" s="17">
        <f>(-data!$B$2)*((B66^3+data!$D$4*B66^2-(data!$F$2+data!$D$4*data!$A$2)*B66-data!$F$2*data!$D$4)/(B66^3+(data!$D$4+data!$C$2)*B66^2+(data!$D$4*data!$C$2-data!$R$2)*B66-data!$D$4*data!$F$2))</f>
        <v>-4.7710169017228523</v>
      </c>
      <c r="D66" s="4">
        <f>(-data!$B$2)*((B66^3+data!$E$4*B66^2-(data!$F$2+data!$E$4*data!$A$2)*B66-data!$F$2*data!$E$4)/(B66^3+(data!$E$4+data!$C$2)*B66^2+(data!$E$4*data!$C$2-data!$R$2)*B66-data!$E$4*data!$F$2))</f>
        <v>-6.4522192008548265</v>
      </c>
      <c r="E66" s="18">
        <f>IF(OR(A66&lt;data!$G$2,A66 &gt;data!$H$2),"",A66)</f>
        <v>2.1299999999999977</v>
      </c>
      <c r="F66" s="19">
        <f t="shared" ref="F66:F129" si="5">C66</f>
        <v>-4.7710169017228523</v>
      </c>
      <c r="G66" s="19">
        <f t="shared" si="2"/>
        <v>-6.4522192008548265</v>
      </c>
      <c r="H66" s="4" t="str">
        <f t="shared" si="3"/>
        <v/>
      </c>
      <c r="I66" s="4" t="e">
        <f>VLOOKUP(ROUND(A66,2),data!$B$6:$C$209,2,0)</f>
        <v>#N/A</v>
      </c>
      <c r="J66" s="4"/>
      <c r="K66" s="21">
        <f>sigmas!A66</f>
        <v>0</v>
      </c>
      <c r="L66" s="21">
        <f>sigmas!B66</f>
        <v>0</v>
      </c>
      <c r="M66" s="21">
        <f>sigmas!C66</f>
        <v>0</v>
      </c>
      <c r="N66" s="21">
        <f t="shared" si="4"/>
        <v>1</v>
      </c>
      <c r="O66" s="21" t="e">
        <f>LOG(N66/10^(-sgraph!$H$13))</f>
        <v>#VALUE!</v>
      </c>
      <c r="P66" s="21"/>
      <c r="Q66" s="21"/>
      <c r="R66" s="21"/>
    </row>
    <row r="67" spans="1:18" x14ac:dyDescent="0.2">
      <c r="A67" s="17">
        <f>A66+data!$I$2</f>
        <v>2.1399999999999975</v>
      </c>
      <c r="B67" s="17">
        <f t="shared" ref="B67:B130" si="6">10^(-A67)</f>
        <v>7.2443596007499391E-3</v>
      </c>
      <c r="C67" s="17">
        <f>(-data!$B$2)*((B67^3+data!$D$4*B67^2-(data!$F$2+data!$D$4*data!$A$2)*B67-data!$F$2*data!$D$4)/(B67^3+(data!$D$4+data!$C$2)*B67^2+(data!$D$4*data!$C$2-data!$R$2)*B67-data!$D$4*data!$F$2))</f>
        <v>-4.6060881261598565</v>
      </c>
      <c r="D67" s="4">
        <f>(-data!$B$2)*((B67^3+data!$E$4*B67^2-(data!$F$2+data!$E$4*data!$A$2)*B67-data!$F$2*data!$E$4)/(B67^3+(data!$E$4+data!$C$2)*B67^2+(data!$E$4*data!$C$2-data!$R$2)*B67-data!$E$4*data!$F$2))</f>
        <v>-6.3237639447552647</v>
      </c>
      <c r="E67" s="18">
        <f>IF(OR(A67&lt;data!$G$2,A67 &gt;data!$H$2),"",A67)</f>
        <v>2.1399999999999975</v>
      </c>
      <c r="F67" s="19">
        <f t="shared" si="5"/>
        <v>-4.6060881261598565</v>
      </c>
      <c r="G67" s="19">
        <f t="shared" ref="G67:G130" si="7">D67</f>
        <v>-6.3237639447552647</v>
      </c>
      <c r="H67" s="4" t="str">
        <f t="shared" ref="H67:H130" si="8">IF(ISERROR(I67),"",I67)</f>
        <v/>
      </c>
      <c r="I67" s="4" t="e">
        <f>VLOOKUP(ROUND(A67,2),data!$B$6:$C$209,2,0)</f>
        <v>#N/A</v>
      </c>
      <c r="J67" s="4"/>
      <c r="K67" s="21">
        <f>sigmas!A67</f>
        <v>0</v>
      </c>
      <c r="L67" s="21">
        <f>sigmas!B67</f>
        <v>0</v>
      </c>
      <c r="M67" s="21">
        <f>sigmas!C67</f>
        <v>0</v>
      </c>
      <c r="N67" s="21">
        <f t="shared" ref="N67:N130" si="9">10^(-M67)</f>
        <v>1</v>
      </c>
      <c r="O67" s="21" t="e">
        <f>LOG(N67/10^(-sgraph!$H$13))</f>
        <v>#VALUE!</v>
      </c>
      <c r="P67" s="21"/>
      <c r="Q67" s="21"/>
      <c r="R67" s="21"/>
    </row>
    <row r="68" spans="1:18" x14ac:dyDescent="0.2">
      <c r="A68" s="17">
        <f>A67+data!$I$2</f>
        <v>2.1499999999999972</v>
      </c>
      <c r="B68" s="17">
        <f t="shared" si="6"/>
        <v>7.0794578438414177E-3</v>
      </c>
      <c r="C68" s="17">
        <f>(-data!$B$2)*((B68^3+data!$D$4*B68^2-(data!$F$2+data!$D$4*data!$A$2)*B68-data!$F$2*data!$D$4)/(B68^3+(data!$D$4+data!$C$2)*B68^2+(data!$D$4*data!$C$2-data!$R$2)*B68-data!$D$4*data!$F$2))</f>
        <v>-4.4428047715508363</v>
      </c>
      <c r="D68" s="4">
        <f>(-data!$B$2)*((B68^3+data!$E$4*B68^2-(data!$F$2+data!$E$4*data!$A$2)*B68-data!$F$2*data!$E$4)/(B68^3+(data!$E$4+data!$C$2)*B68^2+(data!$E$4*data!$C$2-data!$R$2)*B68-data!$E$4*data!$F$2))</f>
        <v>-6.1974949203571192</v>
      </c>
      <c r="E68" s="18">
        <f>IF(OR(A68&lt;data!$G$2,A68 &gt;data!$H$2),"",A68)</f>
        <v>2.1499999999999972</v>
      </c>
      <c r="F68" s="19">
        <f t="shared" si="5"/>
        <v>-4.4428047715508363</v>
      </c>
      <c r="G68" s="19">
        <f t="shared" si="7"/>
        <v>-6.1974949203571192</v>
      </c>
      <c r="H68" s="4" t="str">
        <f t="shared" si="8"/>
        <v/>
      </c>
      <c r="I68" s="4" t="e">
        <f>VLOOKUP(ROUND(A68,2),data!$B$6:$C$209,2,0)</f>
        <v>#N/A</v>
      </c>
      <c r="J68" s="4"/>
      <c r="K68" s="21">
        <f>sigmas!A68</f>
        <v>0</v>
      </c>
      <c r="L68" s="21">
        <f>sigmas!B68</f>
        <v>0</v>
      </c>
      <c r="M68" s="21">
        <f>sigmas!C68</f>
        <v>0</v>
      </c>
      <c r="N68" s="21">
        <f t="shared" si="9"/>
        <v>1</v>
      </c>
      <c r="O68" s="21" t="e">
        <f>LOG(N68/10^(-sgraph!$H$13))</f>
        <v>#VALUE!</v>
      </c>
      <c r="P68" s="21"/>
      <c r="Q68" s="21"/>
      <c r="R68" s="21"/>
    </row>
    <row r="69" spans="1:18" x14ac:dyDescent="0.2">
      <c r="A69" s="17">
        <f>A68+data!$I$2</f>
        <v>2.159999999999997</v>
      </c>
      <c r="B69" s="17">
        <f t="shared" si="6"/>
        <v>6.9183097091894095E-3</v>
      </c>
      <c r="C69" s="17">
        <f>(-data!$B$2)*((B69^3+data!$D$4*B69^2-(data!$F$2+data!$D$4*data!$A$2)*B69-data!$F$2*data!$D$4)/(B69^3+(data!$D$4+data!$C$2)*B69^2+(data!$D$4*data!$C$2-data!$R$2)*B69-data!$D$4*data!$F$2))</f>
        <v>-4.2811432171798014</v>
      </c>
      <c r="D69" s="4">
        <f>(-data!$B$2)*((B69^3+data!$E$4*B69^2-(data!$F$2+data!$E$4*data!$A$2)*B69-data!$F$2*data!$E$4)/(B69^3+(data!$E$4+data!$C$2)*B69^2+(data!$E$4*data!$C$2-data!$R$2)*B69-data!$E$4*data!$F$2))</f>
        <v>-6.0733891690684363</v>
      </c>
      <c r="E69" s="18">
        <f>IF(OR(A69&lt;data!$G$2,A69 &gt;data!$H$2),"",A69)</f>
        <v>2.159999999999997</v>
      </c>
      <c r="F69" s="19">
        <f t="shared" si="5"/>
        <v>-4.2811432171798014</v>
      </c>
      <c r="G69" s="19">
        <f t="shared" si="7"/>
        <v>-6.0733891690684363</v>
      </c>
      <c r="H69" s="4" t="str">
        <f t="shared" si="8"/>
        <v/>
      </c>
      <c r="I69" s="4" t="e">
        <f>VLOOKUP(ROUND(A69,2),data!$B$6:$C$209,2,0)</f>
        <v>#N/A</v>
      </c>
      <c r="J69" s="4"/>
      <c r="K69" s="21">
        <f>sigmas!A69</f>
        <v>0</v>
      </c>
      <c r="L69" s="21">
        <f>sigmas!B69</f>
        <v>0</v>
      </c>
      <c r="M69" s="21">
        <f>sigmas!C69</f>
        <v>0</v>
      </c>
      <c r="N69" s="21">
        <f t="shared" si="9"/>
        <v>1</v>
      </c>
      <c r="O69" s="21" t="e">
        <f>LOG(N69/10^(-sgraph!$H$13))</f>
        <v>#VALUE!</v>
      </c>
      <c r="P69" s="21"/>
      <c r="Q69" s="21"/>
      <c r="R69" s="21"/>
    </row>
    <row r="70" spans="1:18" x14ac:dyDescent="0.2">
      <c r="A70" s="17">
        <f>A69+data!$I$2</f>
        <v>2.1699999999999968</v>
      </c>
      <c r="B70" s="17">
        <f t="shared" si="6"/>
        <v>6.7608297539198609E-3</v>
      </c>
      <c r="C70" s="17">
        <f>(-data!$B$2)*((B70^3+data!$D$4*B70^2-(data!$F$2+data!$D$4*data!$A$2)*B70-data!$F$2*data!$D$4)/(B70^3+(data!$D$4+data!$C$2)*B70^2+(data!$D$4*data!$C$2-data!$R$2)*B70-data!$D$4*data!$F$2))</f>
        <v>-4.1210797550267619</v>
      </c>
      <c r="D70" s="4">
        <f>(-data!$B$2)*((B70^3+data!$E$4*B70^2-(data!$F$2+data!$E$4*data!$A$2)*B70-data!$F$2*data!$E$4)/(B70^3+(data!$E$4+data!$C$2)*B70^2+(data!$E$4*data!$C$2-data!$R$2)*B70-data!$E$4*data!$F$2))</f>
        <v>-5.9514233821610034</v>
      </c>
      <c r="E70" s="18">
        <f>IF(OR(A70&lt;data!$G$2,A70 &gt;data!$H$2),"",A70)</f>
        <v>2.1699999999999968</v>
      </c>
      <c r="F70" s="19">
        <f t="shared" si="5"/>
        <v>-4.1210797550267619</v>
      </c>
      <c r="G70" s="19">
        <f t="shared" si="7"/>
        <v>-5.9514233821610034</v>
      </c>
      <c r="H70" s="4" t="str">
        <f t="shared" si="8"/>
        <v/>
      </c>
      <c r="I70" s="4" t="e">
        <f>VLOOKUP(ROUND(A70,2),data!$B$6:$C$209,2,0)</f>
        <v>#N/A</v>
      </c>
      <c r="J70" s="4"/>
      <c r="K70" s="21">
        <f>sigmas!A70</f>
        <v>0</v>
      </c>
      <c r="L70" s="21">
        <f>sigmas!B70</f>
        <v>0</v>
      </c>
      <c r="M70" s="21">
        <f>sigmas!C70</f>
        <v>0</v>
      </c>
      <c r="N70" s="21">
        <f t="shared" si="9"/>
        <v>1</v>
      </c>
      <c r="O70" s="21" t="e">
        <f>LOG(N70/10^(-sgraph!$H$13))</f>
        <v>#VALUE!</v>
      </c>
      <c r="P70" s="21"/>
      <c r="Q70" s="21"/>
      <c r="R70" s="21"/>
    </row>
    <row r="71" spans="1:18" x14ac:dyDescent="0.2">
      <c r="A71" s="17">
        <f>A70+data!$I$2</f>
        <v>2.1799999999999966</v>
      </c>
      <c r="B71" s="17">
        <f t="shared" si="6"/>
        <v>6.6069344800760094E-3</v>
      </c>
      <c r="C71" s="17">
        <f>(-data!$B$2)*((B71^3+data!$D$4*B71^2-(data!$F$2+data!$D$4*data!$A$2)*B71-data!$F$2*data!$D$4)/(B71^3+(data!$D$4+data!$C$2)*B71^2+(data!$D$4*data!$C$2-data!$R$2)*B71-data!$D$4*data!$F$2))</f>
        <v>-3.9625906265432325</v>
      </c>
      <c r="D71" s="4">
        <f>(-data!$B$2)*((B71^3+data!$E$4*B71^2-(data!$F$2+data!$E$4*data!$A$2)*B71-data!$F$2*data!$E$4)/(B71^3+(data!$E$4+data!$C$2)*B71^2+(data!$E$4*data!$C$2-data!$R$2)*B71-data!$E$4*data!$F$2))</f>
        <v>-5.8315739299880045</v>
      </c>
      <c r="E71" s="18">
        <f>IF(OR(A71&lt;data!$G$2,A71 &gt;data!$H$2),"",A71)</f>
        <v>2.1799999999999966</v>
      </c>
      <c r="F71" s="19">
        <f t="shared" si="5"/>
        <v>-3.9625906265432325</v>
      </c>
      <c r="G71" s="19">
        <f t="shared" si="7"/>
        <v>-5.8315739299880045</v>
      </c>
      <c r="H71" s="4" t="str">
        <f t="shared" si="8"/>
        <v/>
      </c>
      <c r="I71" s="4" t="e">
        <f>VLOOKUP(ROUND(A71,2),data!$B$6:$C$209,2,0)</f>
        <v>#N/A</v>
      </c>
      <c r="J71" s="4"/>
      <c r="K71" s="21">
        <f>sigmas!A71</f>
        <v>0</v>
      </c>
      <c r="L71" s="21">
        <f>sigmas!B71</f>
        <v>0</v>
      </c>
      <c r="M71" s="21">
        <f>sigmas!C71</f>
        <v>0</v>
      </c>
      <c r="N71" s="21">
        <f t="shared" si="9"/>
        <v>1</v>
      </c>
      <c r="O71" s="21" t="e">
        <f>LOG(N71/10^(-sgraph!$H$13))</f>
        <v>#VALUE!</v>
      </c>
      <c r="P71" s="21"/>
      <c r="Q71" s="21"/>
      <c r="R71" s="21"/>
    </row>
    <row r="72" spans="1:18" x14ac:dyDescent="0.2">
      <c r="A72" s="17">
        <f>A71+data!$I$2</f>
        <v>2.1899999999999964</v>
      </c>
      <c r="B72" s="17">
        <f t="shared" si="6"/>
        <v>6.4565422903466044E-3</v>
      </c>
      <c r="C72" s="17">
        <f>(-data!$B$2)*((B72^3+data!$D$4*B72^2-(data!$F$2+data!$D$4*data!$A$2)*B72-data!$F$2*data!$D$4)/(B72^3+(data!$D$4+data!$C$2)*B72^2+(data!$D$4*data!$C$2-data!$R$2)*B72-data!$D$4*data!$F$2))</f>
        <v>-3.8056520585357898</v>
      </c>
      <c r="D72" s="4">
        <f>(-data!$B$2)*((B72^3+data!$E$4*B72^2-(data!$F$2+data!$E$4*data!$A$2)*B72-data!$F$2*data!$E$4)/(B72^3+(data!$E$4+data!$C$2)*B72^2+(data!$E$4*data!$C$2-data!$R$2)*B72-data!$E$4*data!$F$2))</f>
        <v>-5.7138168904172693</v>
      </c>
      <c r="E72" s="18">
        <f>IF(OR(A72&lt;data!$G$2,A72 &gt;data!$H$2),"",A72)</f>
        <v>2.1899999999999964</v>
      </c>
      <c r="F72" s="19">
        <f t="shared" si="5"/>
        <v>-3.8056520585357898</v>
      </c>
      <c r="G72" s="19">
        <f t="shared" si="7"/>
        <v>-5.7138168904172693</v>
      </c>
      <c r="H72" s="4" t="str">
        <f t="shared" si="8"/>
        <v/>
      </c>
      <c r="I72" s="4" t="e">
        <f>VLOOKUP(ROUND(A72,2),data!$B$6:$C$209,2,0)</f>
        <v>#N/A</v>
      </c>
      <c r="J72" s="4"/>
      <c r="K72" s="21">
        <f>sigmas!A72</f>
        <v>0</v>
      </c>
      <c r="L72" s="21">
        <f>sigmas!B72</f>
        <v>0</v>
      </c>
      <c r="M72" s="21">
        <f>sigmas!C72</f>
        <v>0</v>
      </c>
      <c r="N72" s="21">
        <f t="shared" si="9"/>
        <v>1</v>
      </c>
      <c r="O72" s="21" t="e">
        <f>LOG(N72/10^(-sgraph!$H$13))</f>
        <v>#VALUE!</v>
      </c>
      <c r="P72" s="21"/>
      <c r="Q72" s="21"/>
      <c r="R72" s="21"/>
    </row>
    <row r="73" spans="1:18" x14ac:dyDescent="0.2">
      <c r="A73" s="17">
        <f>A72+data!$I$2</f>
        <v>2.1999999999999962</v>
      </c>
      <c r="B73" s="17">
        <f t="shared" si="6"/>
        <v>6.3095734448019858E-3</v>
      </c>
      <c r="C73" s="17">
        <f>(-data!$B$2)*((B73^3+data!$D$4*B73^2-(data!$F$2+data!$D$4*data!$A$2)*B73-data!$F$2*data!$D$4)/(B73^3+(data!$D$4+data!$C$2)*B73^2+(data!$D$4*data!$C$2-data!$R$2)*B73-data!$D$4*data!$F$2))</f>
        <v>-3.6502402981296354</v>
      </c>
      <c r="D73" s="4">
        <f>(-data!$B$2)*((B73^3+data!$E$4*B73^2-(data!$F$2+data!$E$4*data!$A$2)*B73-data!$F$2*data!$E$4)/(B73^3+(data!$E$4+data!$C$2)*B73^2+(data!$E$4*data!$C$2-data!$R$2)*B73-data!$E$4*data!$F$2))</f>
        <v>-5.5981280764710073</v>
      </c>
      <c r="E73" s="18">
        <f>IF(OR(A73&lt;data!$G$2,A73 &gt;data!$H$2),"",A73)</f>
        <v>2.1999999999999962</v>
      </c>
      <c r="F73" s="19">
        <f t="shared" si="5"/>
        <v>-3.6502402981296354</v>
      </c>
      <c r="G73" s="19">
        <f t="shared" si="7"/>
        <v>-5.5981280764710073</v>
      </c>
      <c r="H73" s="4" t="str">
        <f t="shared" si="8"/>
        <v/>
      </c>
      <c r="I73" s="4" t="e">
        <f>VLOOKUP(ROUND(A73,2),data!$B$6:$C$209,2,0)</f>
        <v>#N/A</v>
      </c>
      <c r="J73" s="4"/>
      <c r="K73" s="21">
        <f>sigmas!A73</f>
        <v>0</v>
      </c>
      <c r="L73" s="21">
        <f>sigmas!B73</f>
        <v>0</v>
      </c>
      <c r="M73" s="21">
        <f>sigmas!C73</f>
        <v>0</v>
      </c>
      <c r="N73" s="21">
        <f t="shared" si="9"/>
        <v>1</v>
      </c>
      <c r="O73" s="21" t="e">
        <f>LOG(N73/10^(-sgraph!$H$13))</f>
        <v>#VALUE!</v>
      </c>
      <c r="P73" s="21"/>
      <c r="Q73" s="21"/>
      <c r="R73" s="21"/>
    </row>
    <row r="74" spans="1:18" x14ac:dyDescent="0.2">
      <c r="A74" s="17">
        <f>A73+data!$I$2</f>
        <v>2.209999999999996</v>
      </c>
      <c r="B74" s="17">
        <f t="shared" si="6"/>
        <v>6.1659500186148752E-3</v>
      </c>
      <c r="C74" s="17">
        <f>(-data!$B$2)*((B74^3+data!$D$4*B74^2-(data!$F$2+data!$D$4*data!$A$2)*B74-data!$F$2*data!$D$4)/(B74^3+(data!$D$4+data!$C$2)*B74^2+(data!$D$4*data!$C$2-data!$R$2)*B74-data!$D$4*data!$F$2))</f>
        <v>-3.4963316467851948</v>
      </c>
      <c r="D74" s="4">
        <f>(-data!$B$2)*((B74^3+data!$E$4*B74^2-(data!$F$2+data!$E$4*data!$A$2)*B74-data!$F$2*data!$E$4)/(B74^3+(data!$E$4+data!$C$2)*B74^2+(data!$E$4*data!$C$2-data!$R$2)*B74-data!$E$4*data!$F$2))</f>
        <v>-5.4844830631646966</v>
      </c>
      <c r="E74" s="18">
        <f>IF(OR(A74&lt;data!$G$2,A74 &gt;data!$H$2),"",A74)</f>
        <v>2.209999999999996</v>
      </c>
      <c r="F74" s="19">
        <f t="shared" si="5"/>
        <v>-3.4963316467851948</v>
      </c>
      <c r="G74" s="19">
        <f t="shared" si="7"/>
        <v>-5.4844830631646966</v>
      </c>
      <c r="H74" s="4" t="str">
        <f t="shared" si="8"/>
        <v/>
      </c>
      <c r="I74" s="4" t="e">
        <f>VLOOKUP(ROUND(A74,2),data!$B$6:$C$209,2,0)</f>
        <v>#N/A</v>
      </c>
      <c r="J74" s="4"/>
      <c r="K74" s="21">
        <f>sigmas!A74</f>
        <v>0</v>
      </c>
      <c r="L74" s="21">
        <f>sigmas!B74</f>
        <v>0</v>
      </c>
      <c r="M74" s="21">
        <f>sigmas!C74</f>
        <v>0</v>
      </c>
      <c r="N74" s="21">
        <f t="shared" si="9"/>
        <v>1</v>
      </c>
      <c r="O74" s="21" t="e">
        <f>LOG(N74/10^(-sgraph!$H$13))</f>
        <v>#VALUE!</v>
      </c>
      <c r="P74" s="21"/>
      <c r="Q74" s="21"/>
      <c r="R74" s="21"/>
    </row>
    <row r="75" spans="1:18" x14ac:dyDescent="0.2">
      <c r="A75" s="17">
        <f>A74+data!$I$2</f>
        <v>2.2199999999999958</v>
      </c>
      <c r="B75" s="17">
        <f t="shared" si="6"/>
        <v>6.025595860743636E-3</v>
      </c>
      <c r="C75" s="17">
        <f>(-data!$B$2)*((B75^3+data!$D$4*B75^2-(data!$F$2+data!$D$4*data!$A$2)*B75-data!$F$2*data!$D$4)/(B75^3+(data!$D$4+data!$C$2)*B75^2+(data!$D$4*data!$C$2-data!$R$2)*B75-data!$D$4*data!$F$2))</f>
        <v>-3.3439024933428563</v>
      </c>
      <c r="D75" s="4">
        <f>(-data!$B$2)*((B75^3+data!$E$4*B75^2-(data!$F$2+data!$E$4*data!$A$2)*B75-data!$F$2*data!$E$4)/(B75^3+(data!$E$4+data!$C$2)*B75^2+(data!$E$4*data!$C$2-data!$R$2)*B75-data!$E$4*data!$F$2))</f>
        <v>-5.37285721354018</v>
      </c>
      <c r="E75" s="18">
        <f>IF(OR(A75&lt;data!$G$2,A75 &gt;data!$H$2),"",A75)</f>
        <v>2.2199999999999958</v>
      </c>
      <c r="F75" s="19">
        <f t="shared" si="5"/>
        <v>-3.3439024933428563</v>
      </c>
      <c r="G75" s="19">
        <f t="shared" si="7"/>
        <v>-5.37285721354018</v>
      </c>
      <c r="H75" s="4" t="str">
        <f t="shared" si="8"/>
        <v/>
      </c>
      <c r="I75" s="4" t="e">
        <f>VLOOKUP(ROUND(A75,2),data!$B$6:$C$209,2,0)</f>
        <v>#N/A</v>
      </c>
      <c r="J75" s="4"/>
      <c r="K75" s="21">
        <f>sigmas!A75</f>
        <v>0</v>
      </c>
      <c r="L75" s="21">
        <f>sigmas!B75</f>
        <v>0</v>
      </c>
      <c r="M75" s="21">
        <f>sigmas!C75</f>
        <v>0</v>
      </c>
      <c r="N75" s="21">
        <f t="shared" si="9"/>
        <v>1</v>
      </c>
      <c r="O75" s="21" t="e">
        <f>LOG(N75/10^(-sgraph!$H$13))</f>
        <v>#VALUE!</v>
      </c>
      <c r="P75" s="21"/>
      <c r="Q75" s="21"/>
      <c r="R75" s="21"/>
    </row>
    <row r="76" spans="1:18" x14ac:dyDescent="0.2">
      <c r="A76" s="17">
        <f>A75+data!$I$2</f>
        <v>2.2299999999999955</v>
      </c>
      <c r="B76" s="17">
        <f t="shared" si="6"/>
        <v>5.8884365535559471E-3</v>
      </c>
      <c r="C76" s="17">
        <f>(-data!$B$2)*((B76^3+data!$D$4*B76^2-(data!$F$2+data!$D$4*data!$A$2)*B76-data!$F$2*data!$D$4)/(B76^3+(data!$D$4+data!$C$2)*B76^2+(data!$D$4*data!$C$2-data!$R$2)*B76-data!$D$4*data!$F$2))</f>
        <v>-3.1929293460720696</v>
      </c>
      <c r="D76" s="4">
        <f>(-data!$B$2)*((B76^3+data!$E$4*B76^2-(data!$F$2+data!$E$4*data!$A$2)*B76-data!$F$2*data!$E$4)/(B76^3+(data!$E$4+data!$C$2)*B76^2+(data!$E$4*data!$C$2-data!$R$2)*B76-data!$E$4*data!$F$2))</f>
        <v>-5.2632257038896357</v>
      </c>
      <c r="E76" s="18">
        <f>IF(OR(A76&lt;data!$G$2,A76 &gt;data!$H$2),"",A76)</f>
        <v>2.2299999999999955</v>
      </c>
      <c r="F76" s="19">
        <f t="shared" si="5"/>
        <v>-3.1929293460720696</v>
      </c>
      <c r="G76" s="19">
        <f t="shared" si="7"/>
        <v>-5.2632257038896357</v>
      </c>
      <c r="H76" s="4" t="str">
        <f t="shared" si="8"/>
        <v/>
      </c>
      <c r="I76" s="4" t="e">
        <f>VLOOKUP(ROUND(A76,2),data!$B$6:$C$209,2,0)</f>
        <v>#N/A</v>
      </c>
      <c r="J76" s="4"/>
      <c r="K76" s="21">
        <f>sigmas!A76</f>
        <v>0</v>
      </c>
      <c r="L76" s="21">
        <f>sigmas!B76</f>
        <v>0</v>
      </c>
      <c r="M76" s="21">
        <f>sigmas!C76</f>
        <v>0</v>
      </c>
      <c r="N76" s="21">
        <f t="shared" si="9"/>
        <v>1</v>
      </c>
      <c r="O76" s="21" t="e">
        <f>LOG(N76/10^(-sgraph!$H$13))</f>
        <v>#VALUE!</v>
      </c>
      <c r="P76" s="21"/>
      <c r="Q76" s="21"/>
      <c r="R76" s="21"/>
    </row>
    <row r="77" spans="1:18" x14ac:dyDescent="0.2">
      <c r="A77" s="17">
        <f>A76+data!$I$2</f>
        <v>2.2399999999999953</v>
      </c>
      <c r="B77" s="17">
        <f t="shared" si="6"/>
        <v>5.7543993733716265E-3</v>
      </c>
      <c r="C77" s="17">
        <f>(-data!$B$2)*((B77^3+data!$D$4*B77^2-(data!$F$2+data!$D$4*data!$A$2)*B77-data!$F$2*data!$D$4)/(B77^3+(data!$D$4+data!$C$2)*B77^2+(data!$D$4*data!$C$2-data!$R$2)*B77-data!$D$4*data!$F$2))</f>
        <v>-3.0433888637028446</v>
      </c>
      <c r="D77" s="4">
        <f>(-data!$B$2)*((B77^3+data!$E$4*B77^2-(data!$F$2+data!$E$4*data!$A$2)*B77-data!$F$2*data!$E$4)/(B77^3+(data!$E$4+data!$C$2)*B77^2+(data!$E$4*data!$C$2-data!$R$2)*B77-data!$E$4*data!$F$2))</f>
        <v>-5.1555635481691491</v>
      </c>
      <c r="E77" s="18">
        <f>IF(OR(A77&lt;data!$G$2,A77 &gt;data!$H$2),"",A77)</f>
        <v>2.2399999999999953</v>
      </c>
      <c r="F77" s="19">
        <f t="shared" si="5"/>
        <v>-3.0433888637028446</v>
      </c>
      <c r="G77" s="19">
        <f t="shared" si="7"/>
        <v>-5.1555635481691491</v>
      </c>
      <c r="H77" s="4" t="str">
        <f t="shared" si="8"/>
        <v/>
      </c>
      <c r="I77" s="4" t="e">
        <f>VLOOKUP(ROUND(A77,2),data!$B$6:$C$209,2,0)</f>
        <v>#N/A</v>
      </c>
      <c r="J77" s="4"/>
      <c r="K77" s="21">
        <f>sigmas!A77</f>
        <v>0</v>
      </c>
      <c r="L77" s="21">
        <f>sigmas!B77</f>
        <v>0</v>
      </c>
      <c r="M77" s="21">
        <f>sigmas!C77</f>
        <v>0</v>
      </c>
      <c r="N77" s="21">
        <f t="shared" si="9"/>
        <v>1</v>
      </c>
      <c r="O77" s="21" t="e">
        <f>LOG(N77/10^(-sgraph!$H$13))</f>
        <v>#VALUE!</v>
      </c>
      <c r="P77" s="21"/>
      <c r="Q77" s="21"/>
      <c r="R77" s="21"/>
    </row>
    <row r="78" spans="1:18" x14ac:dyDescent="0.2">
      <c r="A78" s="17">
        <f>A77+data!$I$2</f>
        <v>2.2499999999999951</v>
      </c>
      <c r="B78" s="17">
        <f t="shared" si="6"/>
        <v>5.6234132519035517E-3</v>
      </c>
      <c r="C78" s="17">
        <f>(-data!$B$2)*((B78^3+data!$D$4*B78^2-(data!$F$2+data!$D$4*data!$A$2)*B78-data!$F$2*data!$D$4)/(B78^3+(data!$D$4+data!$C$2)*B78^2+(data!$D$4*data!$C$2-data!$R$2)*B78-data!$D$4*data!$F$2))</f>
        <v>-2.8952578854187667</v>
      </c>
      <c r="D78" s="4">
        <f>(-data!$B$2)*((B78^3+data!$E$4*B78^2-(data!$F$2+data!$E$4*data!$A$2)*B78-data!$F$2*data!$E$4)/(B78^3+(data!$E$4+data!$C$2)*B78^2+(data!$E$4*data!$C$2-data!$R$2)*B78-data!$E$4*data!$F$2))</f>
        <v>-5.0498456216021541</v>
      </c>
      <c r="E78" s="18">
        <f>IF(OR(A78&lt;data!$G$2,A78 &gt;data!$H$2),"",A78)</f>
        <v>2.2499999999999951</v>
      </c>
      <c r="F78" s="19">
        <f t="shared" si="5"/>
        <v>-2.8952578854187667</v>
      </c>
      <c r="G78" s="19">
        <f t="shared" si="7"/>
        <v>-5.0498456216021541</v>
      </c>
      <c r="H78" s="4" t="str">
        <f t="shared" si="8"/>
        <v/>
      </c>
      <c r="I78" s="4" t="e">
        <f>VLOOKUP(ROUND(A78,2),data!$B$6:$C$209,2,0)</f>
        <v>#N/A</v>
      </c>
      <c r="J78" s="4"/>
      <c r="K78" s="21">
        <f>sigmas!A78</f>
        <v>0</v>
      </c>
      <c r="L78" s="21">
        <f>sigmas!B78</f>
        <v>0</v>
      </c>
      <c r="M78" s="21">
        <f>sigmas!C78</f>
        <v>0</v>
      </c>
      <c r="N78" s="21">
        <f t="shared" si="9"/>
        <v>1</v>
      </c>
      <c r="O78" s="21" t="e">
        <f>LOG(N78/10^(-sgraph!$H$13))</f>
        <v>#VALUE!</v>
      </c>
      <c r="P78" s="21"/>
      <c r="Q78" s="21"/>
      <c r="R78" s="21"/>
    </row>
    <row r="79" spans="1:18" x14ac:dyDescent="0.2">
      <c r="A79" s="17">
        <f>A78+data!$I$2</f>
        <v>2.2599999999999949</v>
      </c>
      <c r="B79" s="17">
        <f t="shared" si="6"/>
        <v>5.4954087385763054E-3</v>
      </c>
      <c r="C79" s="17">
        <f>(-data!$B$2)*((B79^3+data!$D$4*B79^2-(data!$F$2+data!$D$4*data!$A$2)*B79-data!$F$2*data!$D$4)/(B79^3+(data!$D$4+data!$C$2)*B79^2+(data!$D$4*data!$C$2-data!$R$2)*B79-data!$D$4*data!$F$2))</f>
        <v>-2.7485134597923042</v>
      </c>
      <c r="D79" s="4">
        <f>(-data!$B$2)*((B79^3+data!$E$4*B79^2-(data!$F$2+data!$E$4*data!$A$2)*B79-data!$F$2*data!$E$4)/(B79^3+(data!$E$4+data!$C$2)*B79^2+(data!$E$4*data!$C$2-data!$R$2)*B79-data!$E$4*data!$F$2))</f>
        <v>-4.9460466834747185</v>
      </c>
      <c r="E79" s="18">
        <f>IF(OR(A79&lt;data!$G$2,A79 &gt;data!$H$2),"",A79)</f>
        <v>2.2599999999999949</v>
      </c>
      <c r="F79" s="19">
        <f t="shared" si="5"/>
        <v>-2.7485134597923042</v>
      </c>
      <c r="G79" s="19">
        <f t="shared" si="7"/>
        <v>-4.9460466834747185</v>
      </c>
      <c r="H79" s="4" t="str">
        <f t="shared" si="8"/>
        <v/>
      </c>
      <c r="I79" s="4" t="e">
        <f>VLOOKUP(ROUND(A79,2),data!$B$6:$C$209,2,0)</f>
        <v>#N/A</v>
      </c>
      <c r="J79" s="4"/>
      <c r="K79" s="21">
        <f>sigmas!A79</f>
        <v>0</v>
      </c>
      <c r="L79" s="21">
        <f>sigmas!B79</f>
        <v>0</v>
      </c>
      <c r="M79" s="21">
        <f>sigmas!C79</f>
        <v>0</v>
      </c>
      <c r="N79" s="21">
        <f t="shared" si="9"/>
        <v>1</v>
      </c>
      <c r="O79" s="21" t="e">
        <f>LOG(N79/10^(-sgraph!$H$13))</f>
        <v>#VALUE!</v>
      </c>
      <c r="P79" s="21"/>
      <c r="Q79" s="21"/>
      <c r="R79" s="21"/>
    </row>
    <row r="80" spans="1:18" x14ac:dyDescent="0.2">
      <c r="A80" s="17">
        <f>A79+data!$I$2</f>
        <v>2.2699999999999947</v>
      </c>
      <c r="B80" s="17">
        <f t="shared" si="6"/>
        <v>5.3703179637025911E-3</v>
      </c>
      <c r="C80" s="17">
        <f>(-data!$B$2)*((B80^3+data!$D$4*B80^2-(data!$F$2+data!$D$4*data!$A$2)*B80-data!$F$2*data!$D$4)/(B80^3+(data!$D$4+data!$C$2)*B80^2+(data!$D$4*data!$C$2-data!$R$2)*B80-data!$D$4*data!$F$2))</f>
        <v>-2.6031328726444101</v>
      </c>
      <c r="D80" s="4">
        <f>(-data!$B$2)*((B80^3+data!$E$4*B80^2-(data!$F$2+data!$E$4*data!$A$2)*B80-data!$F$2*data!$E$4)/(B80^3+(data!$E$4+data!$C$2)*B80^2+(data!$E$4*data!$C$2-data!$R$2)*B80-data!$E$4*data!$F$2))</f>
        <v>-4.844141399126169</v>
      </c>
      <c r="E80" s="18">
        <f>IF(OR(A80&lt;data!$G$2,A80 &gt;data!$H$2),"",A80)</f>
        <v>2.2699999999999947</v>
      </c>
      <c r="F80" s="19">
        <f t="shared" si="5"/>
        <v>-2.6031328726444101</v>
      </c>
      <c r="G80" s="19">
        <f t="shared" si="7"/>
        <v>-4.844141399126169</v>
      </c>
      <c r="H80" s="4" t="str">
        <f t="shared" si="8"/>
        <v/>
      </c>
      <c r="I80" s="4" t="e">
        <f>VLOOKUP(ROUND(A80,2),data!$B$6:$C$209,2,0)</f>
        <v>#N/A</v>
      </c>
      <c r="J80" s="4"/>
      <c r="K80" s="21">
        <f>sigmas!A80</f>
        <v>0</v>
      </c>
      <c r="L80" s="21">
        <f>sigmas!B80</f>
        <v>0</v>
      </c>
      <c r="M80" s="21">
        <f>sigmas!C80</f>
        <v>0</v>
      </c>
      <c r="N80" s="21">
        <f t="shared" si="9"/>
        <v>1</v>
      </c>
      <c r="O80" s="21" t="e">
        <f>LOG(N80/10^(-sgraph!$H$13))</f>
        <v>#VALUE!</v>
      </c>
      <c r="P80" s="21"/>
      <c r="Q80" s="21"/>
      <c r="R80" s="21"/>
    </row>
    <row r="81" spans="1:18" x14ac:dyDescent="0.2">
      <c r="A81" s="17">
        <f>A80+data!$I$2</f>
        <v>2.2799999999999945</v>
      </c>
      <c r="B81" s="17">
        <f t="shared" si="6"/>
        <v>5.2480746024977888E-3</v>
      </c>
      <c r="C81" s="17">
        <f>(-data!$B$2)*((B81^3+data!$D$4*B81^2-(data!$F$2+data!$D$4*data!$A$2)*B81-data!$F$2*data!$D$4)/(B81^3+(data!$D$4+data!$C$2)*B81^2+(data!$D$4*data!$C$2-data!$R$2)*B81-data!$D$4*data!$F$2))</f>
        <v>-2.4590936738116258</v>
      </c>
      <c r="D81" s="4">
        <f>(-data!$B$2)*((B81^3+data!$E$4*B81^2-(data!$F$2+data!$E$4*data!$A$2)*B81-data!$F$2*data!$E$4)/(B81^3+(data!$E$4+data!$C$2)*B81^2+(data!$E$4*data!$C$2-data!$R$2)*B81-data!$E$4*data!$F$2))</f>
        <v>-4.744104361139855</v>
      </c>
      <c r="E81" s="18">
        <f>IF(OR(A81&lt;data!$G$2,A81 &gt;data!$H$2),"",A81)</f>
        <v>2.2799999999999945</v>
      </c>
      <c r="F81" s="19">
        <f t="shared" si="5"/>
        <v>-2.4590936738116258</v>
      </c>
      <c r="G81" s="19">
        <f t="shared" si="7"/>
        <v>-4.744104361139855</v>
      </c>
      <c r="H81" s="4" t="str">
        <f t="shared" si="8"/>
        <v/>
      </c>
      <c r="I81" s="4" t="e">
        <f>VLOOKUP(ROUND(A81,2),data!$B$6:$C$209,2,0)</f>
        <v>#N/A</v>
      </c>
      <c r="J81" s="4"/>
      <c r="K81" s="21">
        <f>sigmas!A81</f>
        <v>0</v>
      </c>
      <c r="L81" s="21">
        <f>sigmas!B81</f>
        <v>0</v>
      </c>
      <c r="M81" s="21">
        <f>sigmas!C81</f>
        <v>0</v>
      </c>
      <c r="N81" s="21">
        <f t="shared" si="9"/>
        <v>1</v>
      </c>
      <c r="O81" s="21" t="e">
        <f>LOG(N81/10^(-sgraph!$H$13))</f>
        <v>#VALUE!</v>
      </c>
      <c r="P81" s="21"/>
      <c r="Q81" s="21"/>
      <c r="R81" s="21"/>
    </row>
    <row r="82" spans="1:18" x14ac:dyDescent="0.2">
      <c r="A82" s="17">
        <f>A81+data!$I$2</f>
        <v>2.2899999999999943</v>
      </c>
      <c r="B82" s="17">
        <f t="shared" si="6"/>
        <v>5.1286138399137156E-3</v>
      </c>
      <c r="C82" s="17">
        <f>(-data!$B$2)*((B82^3+data!$D$4*B82^2-(data!$F$2+data!$D$4*data!$A$2)*B82-data!$F$2*data!$D$4)/(B82^3+(data!$D$4+data!$C$2)*B82^2+(data!$D$4*data!$C$2-data!$R$2)*B82-data!$D$4*data!$F$2))</f>
        <v>-2.3163737028054472</v>
      </c>
      <c r="D82" s="4">
        <f>(-data!$B$2)*((B82^3+data!$E$4*B82^2-(data!$F$2+data!$E$4*data!$A$2)*B82-data!$F$2*data!$E$4)/(B82^3+(data!$E$4+data!$C$2)*B82^2+(data!$E$4*data!$C$2-data!$R$2)*B82-data!$E$4*data!$F$2))</f>
        <v>-4.645910109740357</v>
      </c>
      <c r="E82" s="18">
        <f>IF(OR(A82&lt;data!$G$2,A82 &gt;data!$H$2),"",A82)</f>
        <v>2.2899999999999943</v>
      </c>
      <c r="F82" s="19">
        <f t="shared" si="5"/>
        <v>-2.3163737028054472</v>
      </c>
      <c r="G82" s="19">
        <f t="shared" si="7"/>
        <v>-4.645910109740357</v>
      </c>
      <c r="H82" s="4" t="str">
        <f t="shared" si="8"/>
        <v/>
      </c>
      <c r="I82" s="4" t="e">
        <f>VLOOKUP(ROUND(A82,2),data!$B$6:$C$209,2,0)</f>
        <v>#N/A</v>
      </c>
      <c r="J82" s="4"/>
      <c r="K82" s="21">
        <f>sigmas!A82</f>
        <v>0</v>
      </c>
      <c r="L82" s="21">
        <f>sigmas!B82</f>
        <v>0</v>
      </c>
      <c r="M82" s="21">
        <f>sigmas!C82</f>
        <v>0</v>
      </c>
      <c r="N82" s="21">
        <f t="shared" si="9"/>
        <v>1</v>
      </c>
      <c r="O82" s="21" t="e">
        <f>LOG(N82/10^(-sgraph!$H$13))</f>
        <v>#VALUE!</v>
      </c>
      <c r="P82" s="21"/>
      <c r="Q82" s="21"/>
      <c r="R82" s="21"/>
    </row>
    <row r="83" spans="1:18" x14ac:dyDescent="0.2">
      <c r="A83" s="17">
        <f>A82+data!$I$2</f>
        <v>2.299999999999994</v>
      </c>
      <c r="B83" s="17">
        <f t="shared" si="6"/>
        <v>5.0118723362727888E-3</v>
      </c>
      <c r="C83" s="17">
        <f>(-data!$B$2)*((B83^3+data!$D$4*B83^2-(data!$F$2+data!$D$4*data!$A$2)*B83-data!$F$2*data!$D$4)/(B83^3+(data!$D$4+data!$C$2)*B83^2+(data!$D$4*data!$C$2-data!$R$2)*B83-data!$D$4*data!$F$2))</f>
        <v>-2.174951113349616</v>
      </c>
      <c r="D83" s="4">
        <f>(-data!$B$2)*((B83^3+data!$E$4*B83^2-(data!$F$2+data!$E$4*data!$A$2)*B83-data!$F$2*data!$E$4)/(B83^3+(data!$E$4+data!$C$2)*B83^2+(data!$E$4*data!$C$2-data!$R$2)*B83-data!$E$4*data!$F$2))</f>
        <v>-4.5495331524044103</v>
      </c>
      <c r="E83" s="18">
        <f>IF(OR(A83&lt;data!$G$2,A83 &gt;data!$H$2),"",A83)</f>
        <v>2.299999999999994</v>
      </c>
      <c r="F83" s="19">
        <f t="shared" si="5"/>
        <v>-2.174951113349616</v>
      </c>
      <c r="G83" s="19">
        <f t="shared" si="7"/>
        <v>-4.5495331524044103</v>
      </c>
      <c r="H83" s="4" t="str">
        <f t="shared" si="8"/>
        <v/>
      </c>
      <c r="I83" s="4" t="e">
        <f>VLOOKUP(ROUND(A83,2),data!$B$6:$C$209,2,0)</f>
        <v>#N/A</v>
      </c>
      <c r="J83" s="4"/>
      <c r="K83" s="21">
        <f>sigmas!A83</f>
        <v>0</v>
      </c>
      <c r="L83" s="21">
        <f>sigmas!B83</f>
        <v>0</v>
      </c>
      <c r="M83" s="21">
        <f>sigmas!C83</f>
        <v>0</v>
      </c>
      <c r="N83" s="21">
        <f t="shared" si="9"/>
        <v>1</v>
      </c>
      <c r="O83" s="21" t="e">
        <f>LOG(N83/10^(-sgraph!$H$13))</f>
        <v>#VALUE!</v>
      </c>
      <c r="P83" s="21"/>
      <c r="Q83" s="21"/>
      <c r="R83" s="21"/>
    </row>
    <row r="84" spans="1:18" x14ac:dyDescent="0.2">
      <c r="A84" s="17">
        <f>A83+data!$I$2</f>
        <v>2.3099999999999938</v>
      </c>
      <c r="B84" s="17">
        <f t="shared" si="6"/>
        <v>4.8977881936845312E-3</v>
      </c>
      <c r="C84" s="17">
        <f>(-data!$B$2)*((B84^3+data!$D$4*B84^2-(data!$F$2+data!$D$4*data!$A$2)*B84-data!$F$2*data!$D$4)/(B84^3+(data!$D$4+data!$C$2)*B84^2+(data!$D$4*data!$C$2-data!$R$2)*B84-data!$D$4*data!$F$2))</f>
        <v>-2.0348043967826408</v>
      </c>
      <c r="D84" s="4">
        <f>(-data!$B$2)*((B84^3+data!$E$4*B84^2-(data!$F$2+data!$E$4*data!$A$2)*B84-data!$F$2*data!$E$4)/(B84^3+(data!$E$4+data!$C$2)*B84^2+(data!$E$4*data!$C$2-data!$R$2)*B84-data!$E$4*data!$F$2))</f>
        <v>-4.4549479826942306</v>
      </c>
      <c r="E84" s="18">
        <f>IF(OR(A84&lt;data!$G$2,A84 &gt;data!$H$2),"",A84)</f>
        <v>2.3099999999999938</v>
      </c>
      <c r="F84" s="19">
        <f t="shared" si="5"/>
        <v>-2.0348043967826408</v>
      </c>
      <c r="G84" s="19">
        <f t="shared" si="7"/>
        <v>-4.4549479826942306</v>
      </c>
      <c r="H84" s="4" t="str">
        <f t="shared" si="8"/>
        <v/>
      </c>
      <c r="I84" s="4" t="e">
        <f>VLOOKUP(ROUND(A84,2),data!$B$6:$C$209,2,0)</f>
        <v>#N/A</v>
      </c>
      <c r="J84" s="4"/>
      <c r="K84" s="21">
        <f>sigmas!A84</f>
        <v>0</v>
      </c>
      <c r="L84" s="21">
        <f>sigmas!B84</f>
        <v>0</v>
      </c>
      <c r="M84" s="21">
        <f>sigmas!C84</f>
        <v>0</v>
      </c>
      <c r="N84" s="21">
        <f t="shared" si="9"/>
        <v>1</v>
      </c>
      <c r="O84" s="21" t="e">
        <f>LOG(N84/10^(-sgraph!$H$13))</f>
        <v>#VALUE!</v>
      </c>
      <c r="P84" s="21"/>
      <c r="Q84" s="21"/>
      <c r="R84" s="21"/>
    </row>
    <row r="85" spans="1:18" x14ac:dyDescent="0.2">
      <c r="A85" s="17">
        <f>A84+data!$I$2</f>
        <v>2.3199999999999936</v>
      </c>
      <c r="B85" s="17">
        <f t="shared" si="6"/>
        <v>4.7863009232264513E-3</v>
      </c>
      <c r="C85" s="17">
        <f>(-data!$B$2)*((B85^3+data!$D$4*B85^2-(data!$F$2+data!$D$4*data!$A$2)*B85-data!$F$2*data!$D$4)/(B85^3+(data!$D$4+data!$C$2)*B85^2+(data!$D$4*data!$C$2-data!$R$2)*B85-data!$D$4*data!$F$2))</f>
        <v>-1.8959124043137061</v>
      </c>
      <c r="D85" s="4">
        <f>(-data!$B$2)*((B85^3+data!$E$4*B85^2-(data!$F$2+data!$E$4*data!$A$2)*B85-data!$F$2*data!$E$4)/(B85^3+(data!$E$4+data!$C$2)*B85^2+(data!$E$4*data!$C$2-data!$R$2)*B85-data!$E$4*data!$F$2))</f>
        <v>-4.3621290983226961</v>
      </c>
      <c r="E85" s="18">
        <f>IF(OR(A85&lt;data!$G$2,A85 &gt;data!$H$2),"",A85)</f>
        <v>2.3199999999999936</v>
      </c>
      <c r="F85" s="19">
        <f t="shared" si="5"/>
        <v>-1.8959124043137061</v>
      </c>
      <c r="G85" s="19">
        <f t="shared" si="7"/>
        <v>-4.3621290983226961</v>
      </c>
      <c r="H85" s="4" t="str">
        <f t="shared" si="8"/>
        <v/>
      </c>
      <c r="I85" s="4" t="e">
        <f>VLOOKUP(ROUND(A85,2),data!$B$6:$C$209,2,0)</f>
        <v>#N/A</v>
      </c>
      <c r="J85" s="4"/>
      <c r="K85" s="21">
        <f>sigmas!A85</f>
        <v>0</v>
      </c>
      <c r="L85" s="21">
        <f>sigmas!B85</f>
        <v>0</v>
      </c>
      <c r="M85" s="21">
        <f>sigmas!C85</f>
        <v>0</v>
      </c>
      <c r="N85" s="21">
        <f t="shared" si="9"/>
        <v>1</v>
      </c>
      <c r="O85" s="21" t="e">
        <f>LOG(N85/10^(-sgraph!$H$13))</f>
        <v>#VALUE!</v>
      </c>
      <c r="P85" s="21"/>
      <c r="Q85" s="21"/>
      <c r="R85" s="21"/>
    </row>
    <row r="86" spans="1:18" x14ac:dyDescent="0.2">
      <c r="A86" s="17">
        <f>A85+data!$I$2</f>
        <v>2.3299999999999934</v>
      </c>
      <c r="B86" s="17">
        <f t="shared" si="6"/>
        <v>4.6773514128720488E-3</v>
      </c>
      <c r="C86" s="17">
        <f>(-data!$B$2)*((B86^3+data!$D$4*B86^2-(data!$F$2+data!$D$4*data!$A$2)*B86-data!$F$2*data!$D$4)/(B86^3+(data!$D$4+data!$C$2)*B86^2+(data!$D$4*data!$C$2-data!$R$2)*B86-data!$D$4*data!$F$2))</f>
        <v>-1.7582543681217331</v>
      </c>
      <c r="D86" s="4">
        <f>(-data!$B$2)*((B86^3+data!$E$4*B86^2-(data!$F$2+data!$E$4*data!$A$2)*B86-data!$F$2*data!$E$4)/(B86^3+(data!$E$4+data!$C$2)*B86^2+(data!$E$4*data!$C$2-data!$R$2)*B86-data!$E$4*data!$F$2))</f>
        <v>-4.2710510184610326</v>
      </c>
      <c r="E86" s="18">
        <f>IF(OR(A86&lt;data!$G$2,A86 &gt;data!$H$2),"",A86)</f>
        <v>2.3299999999999934</v>
      </c>
      <c r="F86" s="19">
        <f t="shared" si="5"/>
        <v>-1.7582543681217331</v>
      </c>
      <c r="G86" s="19">
        <f t="shared" si="7"/>
        <v>-4.2710510184610326</v>
      </c>
      <c r="H86" s="4" t="str">
        <f t="shared" si="8"/>
        <v/>
      </c>
      <c r="I86" s="4" t="e">
        <f>VLOOKUP(ROUND(A86,2),data!$B$6:$C$209,2,0)</f>
        <v>#N/A</v>
      </c>
      <c r="J86" s="4"/>
      <c r="K86" s="21">
        <f>sigmas!A86</f>
        <v>0</v>
      </c>
      <c r="L86" s="21">
        <f>sigmas!B86</f>
        <v>0</v>
      </c>
      <c r="M86" s="21">
        <f>sigmas!C86</f>
        <v>0</v>
      </c>
      <c r="N86" s="21">
        <f t="shared" si="9"/>
        <v>1</v>
      </c>
      <c r="O86" s="21" t="e">
        <f>LOG(N86/10^(-sgraph!$H$13))</f>
        <v>#VALUE!</v>
      </c>
      <c r="P86" s="21"/>
      <c r="Q86" s="21"/>
      <c r="R86" s="21"/>
    </row>
    <row r="87" spans="1:18" x14ac:dyDescent="0.2">
      <c r="A87" s="17">
        <f>A86+data!$I$2</f>
        <v>2.3399999999999932</v>
      </c>
      <c r="B87" s="17">
        <f t="shared" si="6"/>
        <v>4.5708818961488198E-3</v>
      </c>
      <c r="C87" s="17">
        <f>(-data!$B$2)*((B87^3+data!$D$4*B87^2-(data!$F$2+data!$D$4*data!$A$2)*B87-data!$F$2*data!$D$4)/(B87^3+(data!$D$4+data!$C$2)*B87^2+(data!$D$4*data!$C$2-data!$R$2)*B87-data!$D$4*data!$F$2))</f>
        <v>-1.6218099212882624</v>
      </c>
      <c r="D87" s="4">
        <f>(-data!$B$2)*((B87^3+data!$E$4*B87^2-(data!$F$2+data!$E$4*data!$A$2)*B87-data!$F$2*data!$E$4)/(B87^3+(data!$E$4+data!$C$2)*B87^2+(data!$E$4*data!$C$2-data!$R$2)*B87-data!$E$4*data!$F$2))</f>
        <v>-4.1816883003002969</v>
      </c>
      <c r="E87" s="18">
        <f>IF(OR(A87&lt;data!$G$2,A87 &gt;data!$H$2),"",A87)</f>
        <v>2.3399999999999932</v>
      </c>
      <c r="F87" s="19">
        <f t="shared" si="5"/>
        <v>-1.6218099212882624</v>
      </c>
      <c r="G87" s="19">
        <f t="shared" si="7"/>
        <v>-4.1816883003002969</v>
      </c>
      <c r="H87" s="4" t="str">
        <f t="shared" si="8"/>
        <v/>
      </c>
      <c r="I87" s="4" t="e">
        <f>VLOOKUP(ROUND(A87,2),data!$B$6:$C$209,2,0)</f>
        <v>#N/A</v>
      </c>
      <c r="J87" s="4"/>
      <c r="K87" s="21">
        <f>sigmas!A87</f>
        <v>0</v>
      </c>
      <c r="L87" s="21">
        <f>sigmas!B87</f>
        <v>0</v>
      </c>
      <c r="M87" s="21">
        <f>sigmas!C87</f>
        <v>0</v>
      </c>
      <c r="N87" s="21">
        <f t="shared" si="9"/>
        <v>1</v>
      </c>
      <c r="O87" s="21" t="e">
        <f>LOG(N87/10^(-sgraph!$H$13))</f>
        <v>#VALUE!</v>
      </c>
      <c r="P87" s="21"/>
      <c r="Q87" s="21"/>
      <c r="R87" s="21"/>
    </row>
    <row r="88" spans="1:18" x14ac:dyDescent="0.2">
      <c r="A88" s="17">
        <f>A87+data!$I$2</f>
        <v>2.349999999999993</v>
      </c>
      <c r="B88" s="17">
        <f t="shared" si="6"/>
        <v>4.4668359215096999E-3</v>
      </c>
      <c r="C88" s="17">
        <f>(-data!$B$2)*((B88^3+data!$D$4*B88^2-(data!$F$2+data!$D$4*data!$A$2)*B88-data!$F$2*data!$D$4)/(B88^3+(data!$D$4+data!$C$2)*B88^2+(data!$D$4*data!$C$2-data!$R$2)*B88-data!$D$4*data!$F$2))</f>
        <v>-1.4865591165563197</v>
      </c>
      <c r="D88" s="4">
        <f>(-data!$B$2)*((B88^3+data!$E$4*B88^2-(data!$F$2+data!$E$4*data!$A$2)*B88-data!$F$2*data!$E$4)/(B88^3+(data!$E$4+data!$C$2)*B88^2+(data!$E$4*data!$C$2-data!$R$2)*B88-data!$E$4*data!$F$2))</f>
        <v>-4.0940155548789274</v>
      </c>
      <c r="E88" s="18">
        <f>IF(OR(A88&lt;data!$G$2,A88 &gt;data!$H$2),"",A88)</f>
        <v>2.349999999999993</v>
      </c>
      <c r="F88" s="19">
        <f t="shared" si="5"/>
        <v>-1.4865591165563197</v>
      </c>
      <c r="G88" s="19">
        <f t="shared" si="7"/>
        <v>-4.0940155548789274</v>
      </c>
      <c r="H88" s="4" t="str">
        <f t="shared" si="8"/>
        <v/>
      </c>
      <c r="I88" s="4" t="e">
        <f>VLOOKUP(ROUND(A88,2),data!$B$6:$C$209,2,0)</f>
        <v>#N/A</v>
      </c>
      <c r="J88" s="4"/>
      <c r="K88" s="21">
        <f>sigmas!A88</f>
        <v>0</v>
      </c>
      <c r="L88" s="21">
        <f>sigmas!B88</f>
        <v>0</v>
      </c>
      <c r="M88" s="21">
        <f>sigmas!C88</f>
        <v>0</v>
      </c>
      <c r="N88" s="21">
        <f t="shared" si="9"/>
        <v>1</v>
      </c>
      <c r="O88" s="21" t="e">
        <f>LOG(N88/10^(-sgraph!$H$13))</f>
        <v>#VALUE!</v>
      </c>
      <c r="P88" s="21"/>
      <c r="Q88" s="21"/>
      <c r="R88" s="21"/>
    </row>
    <row r="89" spans="1:18" x14ac:dyDescent="0.2">
      <c r="A89" s="17">
        <f>A88+data!$I$2</f>
        <v>2.3599999999999928</v>
      </c>
      <c r="B89" s="17">
        <f t="shared" si="6"/>
        <v>4.3651583224017304E-3</v>
      </c>
      <c r="C89" s="17">
        <f>(-data!$B$2)*((B89^3+data!$D$4*B89^2-(data!$F$2+data!$D$4*data!$A$2)*B89-data!$F$2*data!$D$4)/(B89^3+(data!$D$4+data!$C$2)*B89^2+(data!$D$4*data!$C$2-data!$R$2)*B89-data!$D$4*data!$F$2))</f>
        <v>-1.3524824439086136</v>
      </c>
      <c r="D89" s="4">
        <f>(-data!$B$2)*((B89^3+data!$E$4*B89^2-(data!$F$2+data!$E$4*data!$A$2)*B89-data!$F$2*data!$E$4)/(B89^3+(data!$E$4+data!$C$2)*B89^2+(data!$E$4*data!$C$2-data!$R$2)*B89-data!$E$4*data!$F$2))</f>
        <v>-4.0080074621892345</v>
      </c>
      <c r="E89" s="18">
        <f>IF(OR(A89&lt;data!$G$2,A89 &gt;data!$H$2),"",A89)</f>
        <v>2.3599999999999928</v>
      </c>
      <c r="F89" s="19">
        <f t="shared" si="5"/>
        <v>-1.3524824439086136</v>
      </c>
      <c r="G89" s="19">
        <f t="shared" si="7"/>
        <v>-4.0080074621892345</v>
      </c>
      <c r="H89" s="4" t="str">
        <f t="shared" si="8"/>
        <v/>
      </c>
      <c r="I89" s="4" t="e">
        <f>VLOOKUP(ROUND(A89,2),data!$B$6:$C$209,2,0)</f>
        <v>#N/A</v>
      </c>
      <c r="J89" s="4"/>
      <c r="K89" s="21">
        <f>sigmas!A89</f>
        <v>0</v>
      </c>
      <c r="L89" s="21">
        <f>sigmas!B89</f>
        <v>0</v>
      </c>
      <c r="M89" s="21">
        <f>sigmas!C89</f>
        <v>0</v>
      </c>
      <c r="N89" s="21">
        <f t="shared" si="9"/>
        <v>1</v>
      </c>
      <c r="O89" s="21" t="e">
        <f>LOG(N89/10^(-sgraph!$H$13))</f>
        <v>#VALUE!</v>
      </c>
      <c r="P89" s="21"/>
      <c r="Q89" s="21"/>
      <c r="R89" s="21"/>
    </row>
    <row r="90" spans="1:18" x14ac:dyDescent="0.2">
      <c r="A90" s="17">
        <f>A89+data!$I$2</f>
        <v>2.3699999999999926</v>
      </c>
      <c r="B90" s="17">
        <f t="shared" si="6"/>
        <v>4.2657951880159962E-3</v>
      </c>
      <c r="C90" s="17">
        <f>(-data!$B$2)*((B90^3+data!$D$4*B90^2-(data!$F$2+data!$D$4*data!$A$2)*B90-data!$F$2*data!$D$4)/(B90^3+(data!$D$4+data!$C$2)*B90^2+(data!$D$4*data!$C$2-data!$R$2)*B90-data!$D$4*data!$F$2))</f>
        <v>-1.2195608469595913</v>
      </c>
      <c r="D90" s="4">
        <f>(-data!$B$2)*((B90^3+data!$E$4*B90^2-(data!$F$2+data!$E$4*data!$A$2)*B90-data!$F$2*data!$E$4)/(B90^3+(data!$E$4+data!$C$2)*B90^2+(data!$E$4*data!$C$2-data!$R$2)*B90-data!$E$4*data!$F$2))</f>
        <v>-3.9236387855763568</v>
      </c>
      <c r="E90" s="18">
        <f>IF(OR(A90&lt;data!$G$2,A90 &gt;data!$H$2),"",A90)</f>
        <v>2.3699999999999926</v>
      </c>
      <c r="F90" s="19">
        <f t="shared" si="5"/>
        <v>-1.2195608469595913</v>
      </c>
      <c r="G90" s="19">
        <f t="shared" si="7"/>
        <v>-3.9236387855763568</v>
      </c>
      <c r="H90" s="4" t="str">
        <f t="shared" si="8"/>
        <v/>
      </c>
      <c r="I90" s="4" t="e">
        <f>VLOOKUP(ROUND(A90,2),data!$B$6:$C$209,2,0)</f>
        <v>#N/A</v>
      </c>
      <c r="J90" s="4"/>
      <c r="K90" s="21">
        <f>sigmas!A90</f>
        <v>0</v>
      </c>
      <c r="L90" s="21">
        <f>sigmas!B90</f>
        <v>0</v>
      </c>
      <c r="M90" s="21">
        <f>sigmas!C90</f>
        <v>0</v>
      </c>
      <c r="N90" s="21">
        <f t="shared" si="9"/>
        <v>1</v>
      </c>
      <c r="O90" s="21" t="e">
        <f>LOG(N90/10^(-sgraph!$H$13))</f>
        <v>#VALUE!</v>
      </c>
      <c r="P90" s="21"/>
      <c r="Q90" s="21"/>
      <c r="R90" s="21"/>
    </row>
    <row r="91" spans="1:18" x14ac:dyDescent="0.2">
      <c r="A91" s="17">
        <f>A90+data!$I$2</f>
        <v>2.3799999999999923</v>
      </c>
      <c r="B91" s="17">
        <f t="shared" si="6"/>
        <v>4.1686938347034264E-3</v>
      </c>
      <c r="C91" s="17">
        <f>(-data!$B$2)*((B91^3+data!$D$4*B91^2-(data!$F$2+data!$D$4*data!$A$2)*B91-data!$F$2*data!$D$4)/(B91^3+(data!$D$4+data!$C$2)*B91^2+(data!$D$4*data!$C$2-data!$R$2)*B91-data!$D$4*data!$F$2))</f>
        <v>-1.0877757381573827</v>
      </c>
      <c r="D91" s="4">
        <f>(-data!$B$2)*((B91^3+data!$E$4*B91^2-(data!$F$2+data!$E$4*data!$A$2)*B91-data!$F$2*data!$E$4)/(B91^3+(data!$E$4+data!$C$2)*B91^2+(data!$E$4*data!$C$2-data!$R$2)*B91-data!$E$4*data!$F$2))</f>
        <v>-3.8408843854438013</v>
      </c>
      <c r="E91" s="18">
        <f>IF(OR(A91&lt;data!$G$2,A91 &gt;data!$H$2),"",A91)</f>
        <v>2.3799999999999923</v>
      </c>
      <c r="F91" s="19">
        <f t="shared" si="5"/>
        <v>-1.0877757381573827</v>
      </c>
      <c r="G91" s="19">
        <f t="shared" si="7"/>
        <v>-3.8408843854438013</v>
      </c>
      <c r="H91" s="4" t="str">
        <f t="shared" si="8"/>
        <v/>
      </c>
      <c r="I91" s="4" t="e">
        <f>VLOOKUP(ROUND(A91,2),data!$B$6:$C$209,2,0)</f>
        <v>#N/A</v>
      </c>
      <c r="J91" s="4"/>
      <c r="K91" s="21">
        <f>sigmas!A91</f>
        <v>0</v>
      </c>
      <c r="L91" s="21">
        <f>sigmas!B91</f>
        <v>0</v>
      </c>
      <c r="M91" s="21">
        <f>sigmas!C91</f>
        <v>0</v>
      </c>
      <c r="N91" s="21">
        <f t="shared" si="9"/>
        <v>1</v>
      </c>
      <c r="O91" s="21" t="e">
        <f>LOG(N91/10^(-sgraph!$H$13))</f>
        <v>#VALUE!</v>
      </c>
      <c r="P91" s="21"/>
      <c r="Q91" s="21"/>
      <c r="R91" s="21"/>
    </row>
    <row r="92" spans="1:18" x14ac:dyDescent="0.2">
      <c r="A92" s="17">
        <f>A91+data!$I$2</f>
        <v>2.3899999999999921</v>
      </c>
      <c r="B92" s="17">
        <f t="shared" si="6"/>
        <v>4.0738027780411988E-3</v>
      </c>
      <c r="C92" s="17">
        <f>(-data!$B$2)*((B92^3+data!$D$4*B92^2-(data!$F$2+data!$D$4*data!$A$2)*B92-data!$F$2*data!$D$4)/(B92^3+(data!$D$4+data!$C$2)*B92^2+(data!$D$4*data!$C$2-data!$R$2)*B92-data!$D$4*data!$F$2))</f>
        <v>-0.95710901279273741</v>
      </c>
      <c r="D92" s="4">
        <f>(-data!$B$2)*((B92^3+data!$E$4*B92^2-(data!$F$2+data!$E$4*data!$A$2)*B92-data!$F$2*data!$E$4)/(B92^3+(data!$E$4+data!$C$2)*B92^2+(data!$E$4*data!$C$2-data!$R$2)*B92-data!$E$4*data!$F$2))</f>
        <v>-3.7597192322801294</v>
      </c>
      <c r="E92" s="18">
        <f>IF(OR(A92&lt;data!$G$2,A92 &gt;data!$H$2),"",A92)</f>
        <v>2.3899999999999921</v>
      </c>
      <c r="F92" s="19">
        <f t="shared" si="5"/>
        <v>-0.95710901279273741</v>
      </c>
      <c r="G92" s="19">
        <f t="shared" si="7"/>
        <v>-3.7597192322801294</v>
      </c>
      <c r="H92" s="4" t="str">
        <f t="shared" si="8"/>
        <v/>
      </c>
      <c r="I92" s="4" t="e">
        <f>VLOOKUP(ROUND(A92,2),data!$B$6:$C$209,2,0)</f>
        <v>#N/A</v>
      </c>
      <c r="J92" s="4"/>
      <c r="K92" s="21">
        <f>sigmas!A92</f>
        <v>0</v>
      </c>
      <c r="L92" s="21">
        <f>sigmas!B92</f>
        <v>0</v>
      </c>
      <c r="M92" s="21">
        <f>sigmas!C92</f>
        <v>0</v>
      </c>
      <c r="N92" s="21">
        <f t="shared" si="9"/>
        <v>1</v>
      </c>
      <c r="O92" s="21" t="e">
        <f>LOG(N92/10^(-sgraph!$H$13))</f>
        <v>#VALUE!</v>
      </c>
      <c r="P92" s="21"/>
      <c r="Q92" s="21"/>
      <c r="R92" s="21"/>
    </row>
    <row r="93" spans="1:18" x14ac:dyDescent="0.2">
      <c r="A93" s="17">
        <f>A92+data!$I$2</f>
        <v>2.3999999999999919</v>
      </c>
      <c r="B93" s="17">
        <f t="shared" si="6"/>
        <v>3.9810717055350463E-3</v>
      </c>
      <c r="C93" s="17">
        <f>(-data!$B$2)*((B93^3+data!$D$4*B93^2-(data!$F$2+data!$D$4*data!$A$2)*B93-data!$F$2*data!$D$4)/(B93^3+(data!$D$4+data!$C$2)*B93^2+(data!$D$4*data!$C$2-data!$R$2)*B93-data!$D$4*data!$F$2))</f>
        <v>-0.82754306181369952</v>
      </c>
      <c r="D93" s="4">
        <f>(-data!$B$2)*((B93^3+data!$E$4*B93^2-(data!$F$2+data!$E$4*data!$A$2)*B93-data!$F$2*data!$E$4)/(B93^3+(data!$E$4+data!$C$2)*B93^2+(data!$E$4*data!$C$2-data!$R$2)*B93-data!$E$4*data!$F$2))</f>
        <v>-3.6801184190218867</v>
      </c>
      <c r="E93" s="18">
        <f>IF(OR(A93&lt;data!$G$2,A93 &gt;data!$H$2),"",A93)</f>
        <v>2.3999999999999919</v>
      </c>
      <c r="F93" s="19">
        <f t="shared" si="5"/>
        <v>-0.82754306181369952</v>
      </c>
      <c r="G93" s="19">
        <f t="shared" si="7"/>
        <v>-3.6801184190218867</v>
      </c>
      <c r="H93" s="4" t="str">
        <f t="shared" si="8"/>
        <v/>
      </c>
      <c r="I93" s="4" t="e">
        <f>VLOOKUP(ROUND(A93,2),data!$B$6:$C$209,2,0)</f>
        <v>#N/A</v>
      </c>
      <c r="J93" s="4"/>
      <c r="K93" s="21">
        <f>sigmas!A93</f>
        <v>0</v>
      </c>
      <c r="L93" s="21">
        <f>sigmas!B93</f>
        <v>0</v>
      </c>
      <c r="M93" s="21">
        <f>sigmas!C93</f>
        <v>0</v>
      </c>
      <c r="N93" s="21">
        <f t="shared" si="9"/>
        <v>1</v>
      </c>
      <c r="O93" s="21" t="e">
        <f>LOG(N93/10^(-sgraph!$H$13))</f>
        <v>#VALUE!</v>
      </c>
      <c r="P93" s="21"/>
      <c r="Q93" s="21"/>
      <c r="R93" s="21"/>
    </row>
    <row r="94" spans="1:18" x14ac:dyDescent="0.2">
      <c r="A94" s="17">
        <f>A93+data!$I$2</f>
        <v>2.4099999999999917</v>
      </c>
      <c r="B94" s="17">
        <f t="shared" si="6"/>
        <v>3.8904514499428782E-3</v>
      </c>
      <c r="C94" s="17">
        <f>(-data!$B$2)*((B94^3+data!$D$4*B94^2-(data!$F$2+data!$D$4*data!$A$2)*B94-data!$F$2*data!$D$4)/(B94^3+(data!$D$4+data!$C$2)*B94^2+(data!$D$4*data!$C$2-data!$R$2)*B94-data!$D$4*data!$F$2))</f>
        <v>-0.69906078344582145</v>
      </c>
      <c r="D94" s="4">
        <f>(-data!$B$2)*((B94^3+data!$E$4*B94^2-(data!$F$2+data!$E$4*data!$A$2)*B94-data!$F$2*data!$E$4)/(B94^3+(data!$E$4+data!$C$2)*B94^2+(data!$E$4*data!$C$2-data!$R$2)*B94-data!$E$4*data!$F$2))</f>
        <v>-3.6020571727680624</v>
      </c>
      <c r="E94" s="18">
        <f>IF(OR(A94&lt;data!$G$2,A94 &gt;data!$H$2),"",A94)</f>
        <v>2.4099999999999917</v>
      </c>
      <c r="F94" s="19">
        <f t="shared" si="5"/>
        <v>-0.69906078344582145</v>
      </c>
      <c r="G94" s="19">
        <f t="shared" si="7"/>
        <v>-3.6020571727680624</v>
      </c>
      <c r="H94" s="4" t="str">
        <f t="shared" si="8"/>
        <v/>
      </c>
      <c r="I94" s="4" t="e">
        <f>VLOOKUP(ROUND(A94,2),data!$B$6:$C$209,2,0)</f>
        <v>#N/A</v>
      </c>
      <c r="J94" s="4"/>
      <c r="K94" s="21">
        <f>sigmas!A94</f>
        <v>0</v>
      </c>
      <c r="L94" s="21">
        <f>sigmas!B94</f>
        <v>0</v>
      </c>
      <c r="M94" s="21">
        <f>sigmas!C94</f>
        <v>0</v>
      </c>
      <c r="N94" s="21">
        <f t="shared" si="9"/>
        <v>1</v>
      </c>
      <c r="O94" s="21" t="e">
        <f>LOG(N94/10^(-sgraph!$H$13))</f>
        <v>#VALUE!</v>
      </c>
      <c r="P94" s="21"/>
      <c r="Q94" s="21"/>
      <c r="R94" s="21"/>
    </row>
    <row r="95" spans="1:18" x14ac:dyDescent="0.2">
      <c r="A95" s="17">
        <f>A94+data!$I$2</f>
        <v>2.4199999999999915</v>
      </c>
      <c r="B95" s="17">
        <f t="shared" si="6"/>
        <v>3.8018939632056829E-3</v>
      </c>
      <c r="C95" s="17">
        <f>(-data!$B$2)*((B95^3+data!$D$4*B95^2-(data!$F$2+data!$D$4*data!$A$2)*B95-data!$F$2*data!$D$4)/(B95^3+(data!$D$4+data!$C$2)*B95^2+(data!$D$4*data!$C$2-data!$R$2)*B95-data!$D$4*data!$F$2))</f>
        <v>-0.57164559361947598</v>
      </c>
      <c r="D95" s="4">
        <f>(-data!$B$2)*((B95^3+data!$E$4*B95^2-(data!$F$2+data!$E$4*data!$A$2)*B95-data!$F$2*data!$E$4)/(B95^3+(data!$E$4+data!$C$2)*B95^2+(data!$E$4*data!$C$2-data!$R$2)*B95-data!$E$4*data!$F$2))</f>
        <v>-3.5255108658619063</v>
      </c>
      <c r="E95" s="18">
        <f>IF(OR(A95&lt;data!$G$2,A95 &gt;data!$H$2),"",A95)</f>
        <v>2.4199999999999915</v>
      </c>
      <c r="F95" s="19">
        <f t="shared" si="5"/>
        <v>-0.57164559361947598</v>
      </c>
      <c r="G95" s="19">
        <f t="shared" si="7"/>
        <v>-3.5255108658619063</v>
      </c>
      <c r="H95" s="4" t="str">
        <f t="shared" si="8"/>
        <v/>
      </c>
      <c r="I95" s="4" t="e">
        <f>VLOOKUP(ROUND(A95,2),data!$B$6:$C$209,2,0)</f>
        <v>#N/A</v>
      </c>
      <c r="J95" s="4"/>
      <c r="K95" s="21">
        <f>sigmas!A95</f>
        <v>0</v>
      </c>
      <c r="L95" s="21">
        <f>sigmas!B95</f>
        <v>0</v>
      </c>
      <c r="M95" s="21">
        <f>sigmas!C95</f>
        <v>0</v>
      </c>
      <c r="N95" s="21">
        <f t="shared" si="9"/>
        <v>1</v>
      </c>
      <c r="O95" s="21" t="e">
        <f>LOG(N95/10^(-sgraph!$H$13))</f>
        <v>#VALUE!</v>
      </c>
      <c r="P95" s="21"/>
      <c r="Q95" s="21"/>
      <c r="R95" s="21"/>
    </row>
    <row r="96" spans="1:18" x14ac:dyDescent="0.2">
      <c r="A96" s="17">
        <f>A95+data!$I$2</f>
        <v>2.4299999999999913</v>
      </c>
      <c r="B96" s="17">
        <f t="shared" si="6"/>
        <v>3.7153522909717986E-3</v>
      </c>
      <c r="C96" s="17">
        <f>(-data!$B$2)*((B96^3+data!$D$4*B96^2-(data!$F$2+data!$D$4*data!$A$2)*B96-data!$F$2*data!$D$4)/(B96^3+(data!$D$4+data!$C$2)*B96^2+(data!$D$4*data!$C$2-data!$R$2)*B96-data!$D$4*data!$F$2))</f>
        <v>-0.44528143520696734</v>
      </c>
      <c r="D96" s="4">
        <f>(-data!$B$2)*((B96^3+data!$E$4*B96^2-(data!$F$2+data!$E$4*data!$A$2)*B96-data!$F$2*data!$E$4)/(B96^3+(data!$E$4+data!$C$2)*B96^2+(data!$E$4*data!$C$2-data!$R$2)*B96-data!$E$4*data!$F$2))</f>
        <v>-3.4504550263559572</v>
      </c>
      <c r="E96" s="18">
        <f>IF(OR(A96&lt;data!$G$2,A96 &gt;data!$H$2),"",A96)</f>
        <v>2.4299999999999913</v>
      </c>
      <c r="F96" s="19">
        <f t="shared" si="5"/>
        <v>-0.44528143520696734</v>
      </c>
      <c r="G96" s="19">
        <f t="shared" si="7"/>
        <v>-3.4504550263559572</v>
      </c>
      <c r="H96" s="4" t="str">
        <f t="shared" si="8"/>
        <v/>
      </c>
      <c r="I96" s="4" t="e">
        <f>VLOOKUP(ROUND(A96,2),data!$B$6:$C$209,2,0)</f>
        <v>#N/A</v>
      </c>
      <c r="J96" s="4"/>
      <c r="K96" s="21">
        <f>sigmas!A96</f>
        <v>0</v>
      </c>
      <c r="L96" s="21">
        <f>sigmas!B96</f>
        <v>0</v>
      </c>
      <c r="M96" s="21">
        <f>sigmas!C96</f>
        <v>0</v>
      </c>
      <c r="N96" s="21">
        <f t="shared" si="9"/>
        <v>1</v>
      </c>
      <c r="O96" s="21" t="e">
        <f>LOG(N96/10^(-sgraph!$H$13))</f>
        <v>#VALUE!</v>
      </c>
      <c r="P96" s="21"/>
      <c r="Q96" s="21"/>
      <c r="R96" s="21"/>
    </row>
    <row r="97" spans="1:18" x14ac:dyDescent="0.2">
      <c r="A97" s="17">
        <f>A96+data!$I$2</f>
        <v>2.4399999999999911</v>
      </c>
      <c r="B97" s="17">
        <f t="shared" si="6"/>
        <v>3.6307805477010851E-3</v>
      </c>
      <c r="C97" s="17">
        <f>(-data!$B$2)*((B97^3+data!$D$4*B97^2-(data!$F$2+data!$D$4*data!$A$2)*B97-data!$F$2*data!$D$4)/(B97^3+(data!$D$4+data!$C$2)*B97^2+(data!$D$4*data!$C$2-data!$R$2)*B97-data!$D$4*data!$F$2))</f>
        <v>-0.31995278607382077</v>
      </c>
      <c r="D97" s="4">
        <f>(-data!$B$2)*((B97^3+data!$E$4*B97^2-(data!$F$2+data!$E$4*data!$A$2)*B97-data!$F$2*data!$E$4)/(B97^3+(data!$E$4+data!$C$2)*B97^2+(data!$E$4*data!$C$2-data!$R$2)*B97-data!$E$4*data!$F$2))</f>
        <v>-3.3768653478765058</v>
      </c>
      <c r="E97" s="18">
        <f>IF(OR(A97&lt;data!$G$2,A97 &gt;data!$H$2),"",A97)</f>
        <v>2.4399999999999911</v>
      </c>
      <c r="F97" s="19">
        <f t="shared" si="5"/>
        <v>-0.31995278607382077</v>
      </c>
      <c r="G97" s="19">
        <f t="shared" si="7"/>
        <v>-3.3768653478765058</v>
      </c>
      <c r="H97" s="4" t="str">
        <f t="shared" si="8"/>
        <v/>
      </c>
      <c r="I97" s="4" t="e">
        <f>VLOOKUP(ROUND(A97,2),data!$B$6:$C$209,2,0)</f>
        <v>#N/A</v>
      </c>
      <c r="J97" s="4"/>
      <c r="K97" s="21">
        <f>sigmas!A97</f>
        <v>0</v>
      </c>
      <c r="L97" s="21">
        <f>sigmas!B97</f>
        <v>0</v>
      </c>
      <c r="M97" s="21">
        <f>sigmas!C97</f>
        <v>0</v>
      </c>
      <c r="N97" s="21">
        <f t="shared" si="9"/>
        <v>1</v>
      </c>
      <c r="O97" s="21" t="e">
        <f>LOG(N97/10^(-sgraph!$H$13))</f>
        <v>#VALUE!</v>
      </c>
      <c r="P97" s="21"/>
      <c r="Q97" s="21"/>
      <c r="R97" s="21"/>
    </row>
    <row r="98" spans="1:18" x14ac:dyDescent="0.2">
      <c r="A98" s="17">
        <f>A97+data!$I$2</f>
        <v>2.4499999999999909</v>
      </c>
      <c r="B98" s="17">
        <f t="shared" si="6"/>
        <v>3.5481338923358287E-3</v>
      </c>
      <c r="C98" s="17">
        <f>(-data!$B$2)*((B98^3+data!$D$4*B98^2-(data!$F$2+data!$D$4*data!$A$2)*B98-data!$F$2*data!$D$4)/(B98^3+(data!$D$4+data!$C$2)*B98^2+(data!$D$4*data!$C$2-data!$R$2)*B98-data!$D$4*data!$F$2))</f>
        <v>-0.19564466595014723</v>
      </c>
      <c r="D98" s="4">
        <f>(-data!$B$2)*((B98^3+data!$E$4*B98^2-(data!$F$2+data!$E$4*data!$A$2)*B98-data!$F$2*data!$E$4)/(B98^3+(data!$E$4+data!$C$2)*B98^2+(data!$E$4*data!$C$2-data!$R$2)*B98-data!$E$4*data!$F$2))</f>
        <v>-3.3047176989038141</v>
      </c>
      <c r="E98" s="18">
        <f>IF(OR(A98&lt;data!$G$2,A98 &gt;data!$H$2),"",A98)</f>
        <v>2.4499999999999909</v>
      </c>
      <c r="F98" s="19">
        <f t="shared" si="5"/>
        <v>-0.19564466595014723</v>
      </c>
      <c r="G98" s="19">
        <f t="shared" si="7"/>
        <v>-3.3047176989038141</v>
      </c>
      <c r="H98" s="4" t="str">
        <f t="shared" si="8"/>
        <v/>
      </c>
      <c r="I98" s="4" t="e">
        <f>VLOOKUP(ROUND(A98,2),data!$B$6:$C$209,2,0)</f>
        <v>#N/A</v>
      </c>
      <c r="J98" s="4"/>
      <c r="K98" s="21">
        <f>sigmas!A98</f>
        <v>0</v>
      </c>
      <c r="L98" s="21">
        <f>sigmas!B98</f>
        <v>0</v>
      </c>
      <c r="M98" s="21">
        <f>sigmas!C98</f>
        <v>0</v>
      </c>
      <c r="N98" s="21">
        <f t="shared" si="9"/>
        <v>1</v>
      </c>
      <c r="O98" s="21" t="e">
        <f>LOG(N98/10^(-sgraph!$H$13))</f>
        <v>#VALUE!</v>
      </c>
      <c r="P98" s="21"/>
      <c r="Q98" s="21"/>
      <c r="R98" s="21"/>
    </row>
    <row r="99" spans="1:18" x14ac:dyDescent="0.2">
      <c r="A99" s="17">
        <f>A98+data!$I$2</f>
        <v>2.4599999999999906</v>
      </c>
      <c r="B99" s="17">
        <f t="shared" si="6"/>
        <v>3.4673685045253887E-3</v>
      </c>
      <c r="C99" s="17">
        <f>(-data!$B$2)*((B99^3+data!$D$4*B99^2-(data!$F$2+data!$D$4*data!$A$2)*B99-data!$F$2*data!$D$4)/(B99^3+(data!$D$4+data!$C$2)*B99^2+(data!$D$4*data!$C$2-data!$R$2)*B99-data!$D$4*data!$F$2))</f>
        <v>-7.2342642129333543E-2</v>
      </c>
      <c r="D99" s="4">
        <f>(-data!$B$2)*((B99^3+data!$E$4*B99^2-(data!$F$2+data!$E$4*data!$A$2)*B99-data!$F$2*data!$E$4)/(B99^3+(data!$E$4+data!$C$2)*B99^2+(data!$E$4*data!$C$2-data!$R$2)*B99-data!$E$4*data!$F$2))</f>
        <v>-3.2339881314844532</v>
      </c>
      <c r="E99" s="18">
        <f>IF(OR(A99&lt;data!$G$2,A99 &gt;data!$H$2),"",A99)</f>
        <v>2.4599999999999906</v>
      </c>
      <c r="F99" s="19">
        <f t="shared" si="5"/>
        <v>-7.2342642129333543E-2</v>
      </c>
      <c r="G99" s="19">
        <f t="shared" si="7"/>
        <v>-3.2339881314844532</v>
      </c>
      <c r="H99" s="4" t="str">
        <f t="shared" si="8"/>
        <v/>
      </c>
      <c r="I99" s="4" t="e">
        <f>VLOOKUP(ROUND(A99,2),data!$B$6:$C$209,2,0)</f>
        <v>#N/A</v>
      </c>
      <c r="J99" s="4"/>
      <c r="K99" s="21">
        <f>sigmas!A99</f>
        <v>0</v>
      </c>
      <c r="L99" s="21">
        <f>sigmas!B99</f>
        <v>0</v>
      </c>
      <c r="M99" s="21">
        <f>sigmas!C99</f>
        <v>0</v>
      </c>
      <c r="N99" s="21">
        <f t="shared" si="9"/>
        <v>1</v>
      </c>
      <c r="O99" s="21" t="e">
        <f>LOG(N99/10^(-sgraph!$H$13))</f>
        <v>#VALUE!</v>
      </c>
      <c r="P99" s="21"/>
      <c r="Q99" s="21"/>
      <c r="R99" s="21"/>
    </row>
    <row r="100" spans="1:18" x14ac:dyDescent="0.2">
      <c r="A100" s="17">
        <f>A99+data!$I$2</f>
        <v>2.4699999999999904</v>
      </c>
      <c r="B100" s="17">
        <f t="shared" si="6"/>
        <v>3.3884415613920998E-3</v>
      </c>
      <c r="C100" s="17">
        <f>(-data!$B$2)*((B100^3+data!$D$4*B100^2-(data!$F$2+data!$D$4*data!$A$2)*B100-data!$F$2*data!$D$4)/(B100^3+(data!$D$4+data!$C$2)*B100^2+(data!$D$4*data!$C$2-data!$R$2)*B100-data!$D$4*data!$F$2))</f>
        <v>4.9967165996756768E-2</v>
      </c>
      <c r="D100" s="4">
        <f>(-data!$B$2)*((B100^3+data!$E$4*B100^2-(data!$F$2+data!$E$4*data!$A$2)*B100-data!$F$2*data!$E$4)/(B100^3+(data!$E$4+data!$C$2)*B100^2+(data!$E$4*data!$C$2-data!$R$2)*B100-data!$E$4*data!$F$2))</f>
        <v>-3.164652889392336</v>
      </c>
      <c r="E100" s="18">
        <f>IF(OR(A100&lt;data!$G$2,A100 &gt;data!$H$2),"",A100)</f>
        <v>2.4699999999999904</v>
      </c>
      <c r="F100" s="19">
        <f t="shared" si="5"/>
        <v>4.9967165996756768E-2</v>
      </c>
      <c r="G100" s="19">
        <f t="shared" si="7"/>
        <v>-3.164652889392336</v>
      </c>
      <c r="H100" s="4" t="str">
        <f t="shared" si="8"/>
        <v/>
      </c>
      <c r="I100" s="4" t="e">
        <f>VLOOKUP(ROUND(A100,2),data!$B$6:$C$209,2,0)</f>
        <v>#N/A</v>
      </c>
      <c r="J100" s="4"/>
      <c r="K100" s="21">
        <f>sigmas!A100</f>
        <v>0</v>
      </c>
      <c r="L100" s="21">
        <f>sigmas!B100</f>
        <v>0</v>
      </c>
      <c r="M100" s="21">
        <f>sigmas!C100</f>
        <v>0</v>
      </c>
      <c r="N100" s="21">
        <f t="shared" si="9"/>
        <v>1</v>
      </c>
      <c r="O100" s="21" t="e">
        <f>LOG(N100/10^(-sgraph!$H$13))</f>
        <v>#VALUE!</v>
      </c>
      <c r="P100" s="21"/>
      <c r="Q100" s="21"/>
      <c r="R100" s="21"/>
    </row>
    <row r="101" spans="1:18" x14ac:dyDescent="0.2">
      <c r="A101" s="17">
        <f>A100+data!$I$2</f>
        <v>2.4799999999999902</v>
      </c>
      <c r="B101" s="17">
        <f t="shared" si="6"/>
        <v>3.3113112148259833E-3</v>
      </c>
      <c r="C101" s="17">
        <f>(-data!$B$2)*((B101^3+data!$D$4*B101^2-(data!$F$2+data!$D$4*data!$A$2)*B101-data!$F$2*data!$D$4)/(B101^3+(data!$D$4+data!$C$2)*B101^2+(data!$D$4*data!$C$2-data!$R$2)*B101-data!$D$4*data!$F$2))</f>
        <v>0.17129808355568468</v>
      </c>
      <c r="D101" s="4">
        <f>(-data!$B$2)*((B101^3+data!$E$4*B101^2-(data!$F$2+data!$E$4*data!$A$2)*B101-data!$F$2*data!$E$4)/(B101^3+(data!$E$4+data!$C$2)*B101^2+(data!$E$4*data!$C$2-data!$R$2)*B101-data!$E$4*data!$F$2))</f>
        <v>-3.0966884157548482</v>
      </c>
      <c r="E101" s="18">
        <f>IF(OR(A101&lt;data!$G$2,A101 &gt;data!$H$2),"",A101)</f>
        <v>2.4799999999999902</v>
      </c>
      <c r="F101" s="19">
        <f t="shared" si="5"/>
        <v>0.17129808355568468</v>
      </c>
      <c r="G101" s="19">
        <f t="shared" si="7"/>
        <v>-3.0966884157548482</v>
      </c>
      <c r="H101" s="4" t="str">
        <f t="shared" si="8"/>
        <v/>
      </c>
      <c r="I101" s="4" t="e">
        <f>VLOOKUP(ROUND(A101,2),data!$B$6:$C$209,2,0)</f>
        <v>#N/A</v>
      </c>
      <c r="J101" s="4"/>
      <c r="K101" s="21">
        <f>sigmas!A101</f>
        <v>0</v>
      </c>
      <c r="L101" s="21">
        <f>sigmas!B101</f>
        <v>0</v>
      </c>
      <c r="M101" s="21">
        <f>sigmas!C101</f>
        <v>0</v>
      </c>
      <c r="N101" s="21">
        <f t="shared" si="9"/>
        <v>1</v>
      </c>
      <c r="O101" s="21" t="e">
        <f>LOG(N101/10^(-sgraph!$H$13))</f>
        <v>#VALUE!</v>
      </c>
      <c r="P101" s="21"/>
      <c r="Q101" s="21"/>
      <c r="R101" s="21"/>
    </row>
    <row r="102" spans="1:18" x14ac:dyDescent="0.2">
      <c r="A102" s="17">
        <f>A101+data!$I$2</f>
        <v>2.48999999999999</v>
      </c>
      <c r="B102" s="17">
        <f t="shared" si="6"/>
        <v>3.2359365692963566E-3</v>
      </c>
      <c r="C102" s="17">
        <f>(-data!$B$2)*((B102^3+data!$D$4*B102^2-(data!$F$2+data!$D$4*data!$A$2)*B102-data!$F$2*data!$D$4)/(B102^3+(data!$D$4+data!$C$2)*B102^2+(data!$D$4*data!$C$2-data!$R$2)*B102-data!$D$4*data!$F$2))</f>
        <v>0.29166287795296925</v>
      </c>
      <c r="D102" s="4">
        <f>(-data!$B$2)*((B102^3+data!$E$4*B102^2-(data!$F$2+data!$E$4*data!$A$2)*B102-data!$F$2*data!$E$4)/(B102^3+(data!$E$4+data!$C$2)*B102^2+(data!$E$4*data!$C$2-data!$R$2)*B102-data!$E$4*data!$F$2))</f>
        <v>-3.0300713601606839</v>
      </c>
      <c r="E102" s="18">
        <f>IF(OR(A102&lt;data!$G$2,A102 &gt;data!$H$2),"",A102)</f>
        <v>2.48999999999999</v>
      </c>
      <c r="F102" s="19">
        <f t="shared" si="5"/>
        <v>0.29166287795296925</v>
      </c>
      <c r="G102" s="19">
        <f t="shared" si="7"/>
        <v>-3.0300713601606839</v>
      </c>
      <c r="H102" s="4" t="str">
        <f t="shared" si="8"/>
        <v/>
      </c>
      <c r="I102" s="4" t="e">
        <f>VLOOKUP(ROUND(A102,2),data!$B$6:$C$209,2,0)</f>
        <v>#N/A</v>
      </c>
      <c r="J102" s="4"/>
      <c r="K102" s="21">
        <f>sigmas!A102</f>
        <v>0</v>
      </c>
      <c r="L102" s="21">
        <f>sigmas!B102</f>
        <v>0</v>
      </c>
      <c r="M102" s="21">
        <f>sigmas!C102</f>
        <v>0</v>
      </c>
      <c r="N102" s="21">
        <f t="shared" si="9"/>
        <v>1</v>
      </c>
      <c r="O102" s="21" t="e">
        <f>LOG(N102/10^(-sgraph!$H$13))</f>
        <v>#VALUE!</v>
      </c>
      <c r="P102" s="21"/>
      <c r="Q102" s="21"/>
      <c r="R102" s="21"/>
    </row>
    <row r="103" spans="1:18" x14ac:dyDescent="0.2">
      <c r="A103" s="17">
        <f>A102+data!$I$2</f>
        <v>2.4999999999999898</v>
      </c>
      <c r="B103" s="17">
        <f t="shared" si="6"/>
        <v>3.1622776601684518E-3</v>
      </c>
      <c r="C103" s="17">
        <f>(-data!$B$2)*((B103^3+data!$D$4*B103^2-(data!$F$2+data!$D$4*data!$A$2)*B103-data!$F$2*data!$D$4)/(B103^3+(data!$D$4+data!$C$2)*B103^2+(data!$D$4*data!$C$2-data!$R$2)*B103-data!$D$4*data!$F$2))</f>
        <v>0.41107375775751726</v>
      </c>
      <c r="D103" s="4">
        <f>(-data!$B$2)*((B103^3+data!$E$4*B103^2-(data!$F$2+data!$E$4*data!$A$2)*B103-data!$F$2*data!$E$4)/(B103^3+(data!$E$4+data!$C$2)*B103^2+(data!$E$4*data!$C$2-data!$R$2)*B103-data!$E$4*data!$F$2))</f>
        <v>-2.9647785852657189</v>
      </c>
      <c r="E103" s="18">
        <f>IF(OR(A103&lt;data!$G$2,A103 &gt;data!$H$2),"",A103)</f>
        <v>2.4999999999999898</v>
      </c>
      <c r="F103" s="19">
        <f t="shared" si="5"/>
        <v>0.41107375775751726</v>
      </c>
      <c r="G103" s="19">
        <f t="shared" si="7"/>
        <v>-2.9647785852657189</v>
      </c>
      <c r="H103" s="4" t="str">
        <f t="shared" si="8"/>
        <v/>
      </c>
      <c r="I103" s="4" t="e">
        <f>VLOOKUP(ROUND(A103,2),data!$B$6:$C$209,2,0)</f>
        <v>#N/A</v>
      </c>
      <c r="J103" s="4"/>
      <c r="K103" s="21">
        <f>sigmas!A103</f>
        <v>0</v>
      </c>
      <c r="L103" s="21">
        <f>sigmas!B103</f>
        <v>0</v>
      </c>
      <c r="M103" s="21">
        <f>sigmas!C103</f>
        <v>0</v>
      </c>
      <c r="N103" s="21">
        <f t="shared" si="9"/>
        <v>1</v>
      </c>
      <c r="O103" s="21" t="e">
        <f>LOG(N103/10^(-sgraph!$H$13))</f>
        <v>#VALUE!</v>
      </c>
      <c r="P103" s="21"/>
      <c r="Q103" s="21"/>
      <c r="R103" s="21"/>
    </row>
    <row r="104" spans="1:18" x14ac:dyDescent="0.2">
      <c r="A104" s="17">
        <f>A103+data!$I$2</f>
        <v>2.5099999999999896</v>
      </c>
      <c r="B104" s="17">
        <f t="shared" si="6"/>
        <v>3.0902954325136619E-3</v>
      </c>
      <c r="C104" s="17">
        <f>(-data!$B$2)*((B104^3+data!$D$4*B104^2-(data!$F$2+data!$D$4*data!$A$2)*B104-data!$F$2*data!$D$4)/(B104^3+(data!$D$4+data!$C$2)*B104^2+(data!$D$4*data!$C$2-data!$R$2)*B104-data!$D$4*data!$F$2))</f>
        <v>0.52954237269813964</v>
      </c>
      <c r="D104" s="4">
        <f>(-data!$B$2)*((B104^3+data!$E$4*B104^2-(data!$F$2+data!$E$4*data!$A$2)*B104-data!$F$2*data!$E$4)/(B104^3+(data!$E$4+data!$C$2)*B104^2+(data!$E$4*data!$C$2-data!$R$2)*B104-data!$E$4*data!$F$2))</f>
        <v>-2.9007871729133821</v>
      </c>
      <c r="E104" s="18">
        <f>IF(OR(A104&lt;data!$G$2,A104 &gt;data!$H$2),"",A104)</f>
        <v>2.5099999999999896</v>
      </c>
      <c r="F104" s="19">
        <f t="shared" si="5"/>
        <v>0.52954237269813964</v>
      </c>
      <c r="G104" s="19">
        <f t="shared" si="7"/>
        <v>-2.9007871729133821</v>
      </c>
      <c r="H104" s="4" t="str">
        <f t="shared" si="8"/>
        <v/>
      </c>
      <c r="I104" s="4" t="e">
        <f>VLOOKUP(ROUND(A104,2),data!$B$6:$C$209,2,0)</f>
        <v>#N/A</v>
      </c>
      <c r="J104" s="4"/>
      <c r="K104" s="21">
        <f>sigmas!A104</f>
        <v>0</v>
      </c>
      <c r="L104" s="21">
        <f>sigmas!B104</f>
        <v>0</v>
      </c>
      <c r="M104" s="21">
        <f>sigmas!C104</f>
        <v>0</v>
      </c>
      <c r="N104" s="21">
        <f t="shared" si="9"/>
        <v>1</v>
      </c>
      <c r="O104" s="21" t="e">
        <f>LOG(N104/10^(-sgraph!$H$13))</f>
        <v>#VALUE!</v>
      </c>
      <c r="P104" s="21"/>
      <c r="Q104" s="21"/>
      <c r="R104" s="21"/>
    </row>
    <row r="105" spans="1:18" x14ac:dyDescent="0.2">
      <c r="A105" s="17">
        <f>A104+data!$I$2</f>
        <v>2.5199999999999894</v>
      </c>
      <c r="B105" s="17">
        <f t="shared" si="6"/>
        <v>3.019951720402089E-3</v>
      </c>
      <c r="C105" s="17">
        <f>(-data!$B$2)*((B105^3+data!$D$4*B105^2-(data!$F$2+data!$D$4*data!$A$2)*B105-data!$F$2*data!$D$4)/(B105^3+(data!$D$4+data!$C$2)*B105^2+(data!$D$4*data!$C$2-data!$R$2)*B105-data!$D$4*data!$F$2))</f>
        <v>0.64707981475395104</v>
      </c>
      <c r="D105" s="4">
        <f>(-data!$B$2)*((B105^3+data!$E$4*B105^2-(data!$F$2+data!$E$4*data!$A$2)*B105-data!$F$2*data!$E$4)/(B105^3+(data!$E$4+data!$C$2)*B105^2+(data!$E$4*data!$C$2-data!$R$2)*B105-data!$E$4*data!$F$2))</f>
        <v>-2.8380744297856921</v>
      </c>
      <c r="E105" s="18">
        <f>IF(OR(A105&lt;data!$G$2,A105 &gt;data!$H$2),"",A105)</f>
        <v>2.5199999999999894</v>
      </c>
      <c r="F105" s="19">
        <f t="shared" si="5"/>
        <v>0.64707981475395104</v>
      </c>
      <c r="G105" s="19">
        <f t="shared" si="7"/>
        <v>-2.8380744297856921</v>
      </c>
      <c r="H105" s="4" t="str">
        <f t="shared" si="8"/>
        <v/>
      </c>
      <c r="I105" s="4" t="e">
        <f>VLOOKUP(ROUND(A105,2),data!$B$6:$C$209,2,0)</f>
        <v>#N/A</v>
      </c>
      <c r="J105" s="4"/>
      <c r="K105" s="21">
        <f>sigmas!A105</f>
        <v>0</v>
      </c>
      <c r="L105" s="21">
        <f>sigmas!B105</f>
        <v>0</v>
      </c>
      <c r="M105" s="21">
        <f>sigmas!C105</f>
        <v>0</v>
      </c>
      <c r="N105" s="21">
        <f t="shared" si="9"/>
        <v>1</v>
      </c>
      <c r="O105" s="21" t="e">
        <f>LOG(N105/10^(-sgraph!$H$13))</f>
        <v>#VALUE!</v>
      </c>
      <c r="P105" s="21"/>
      <c r="Q105" s="21"/>
      <c r="R105" s="21"/>
    </row>
    <row r="106" spans="1:18" x14ac:dyDescent="0.2">
      <c r="A106" s="17">
        <f>A105+data!$I$2</f>
        <v>2.5299999999999891</v>
      </c>
      <c r="B106" s="17">
        <f t="shared" si="6"/>
        <v>2.9512092266664571E-3</v>
      </c>
      <c r="C106" s="17">
        <f>(-data!$B$2)*((B106^3+data!$D$4*B106^2-(data!$F$2+data!$D$4*data!$A$2)*B106-data!$F$2*data!$D$4)/(B106^3+(data!$D$4+data!$C$2)*B106^2+(data!$D$4*data!$C$2-data!$R$2)*B106-data!$D$4*data!$F$2))</f>
        <v>0.76369662031949725</v>
      </c>
      <c r="D106" s="4">
        <f>(-data!$B$2)*((B106^3+data!$E$4*B106^2-(data!$F$2+data!$E$4*data!$A$2)*B106-data!$F$2*data!$E$4)/(B106^3+(data!$E$4+data!$C$2)*B106^2+(data!$E$4*data!$C$2-data!$R$2)*B106-data!$E$4*data!$F$2))</f>
        <v>-2.7766178926011054</v>
      </c>
      <c r="E106" s="18">
        <f>IF(OR(A106&lt;data!$G$2,A106 &gt;data!$H$2),"",A106)</f>
        <v>2.5299999999999891</v>
      </c>
      <c r="F106" s="19">
        <f t="shared" si="5"/>
        <v>0.76369662031949725</v>
      </c>
      <c r="G106" s="19">
        <f t="shared" si="7"/>
        <v>-2.7766178926011054</v>
      </c>
      <c r="H106" s="4" t="str">
        <f t="shared" si="8"/>
        <v/>
      </c>
      <c r="I106" s="4" t="e">
        <f>VLOOKUP(ROUND(A106,2),data!$B$6:$C$209,2,0)</f>
        <v>#N/A</v>
      </c>
      <c r="J106" s="4"/>
      <c r="K106" s="21">
        <f>sigmas!A106</f>
        <v>0</v>
      </c>
      <c r="L106" s="21">
        <f>sigmas!B106</f>
        <v>0</v>
      </c>
      <c r="M106" s="21">
        <f>sigmas!C106</f>
        <v>0</v>
      </c>
      <c r="N106" s="21">
        <f t="shared" si="9"/>
        <v>1</v>
      </c>
      <c r="O106" s="21" t="e">
        <f>LOG(N106/10^(-sgraph!$H$13))</f>
        <v>#VALUE!</v>
      </c>
      <c r="P106" s="21"/>
      <c r="Q106" s="21"/>
      <c r="R106" s="21"/>
    </row>
    <row r="107" spans="1:18" x14ac:dyDescent="0.2">
      <c r="A107" s="17">
        <f>A106+data!$I$2</f>
        <v>2.5399999999999889</v>
      </c>
      <c r="B107" s="17">
        <f t="shared" si="6"/>
        <v>2.8840315031266788E-3</v>
      </c>
      <c r="C107" s="17">
        <f>(-data!$B$2)*((B107^3+data!$D$4*B107^2-(data!$F$2+data!$D$4*data!$A$2)*B107-data!$F$2*data!$D$4)/(B107^3+(data!$D$4+data!$C$2)*B107^2+(data!$D$4*data!$C$2-data!$R$2)*B107-data!$D$4*data!$F$2))</f>
        <v>0.87940277342376028</v>
      </c>
      <c r="D107" s="4">
        <f>(-data!$B$2)*((B107^3+data!$E$4*B107^2-(data!$F$2+data!$E$4*data!$A$2)*B107-data!$F$2*data!$E$4)/(B107^3+(data!$E$4+data!$C$2)*B107^2+(data!$E$4*data!$C$2-data!$R$2)*B107-data!$E$4*data!$F$2))</f>
        <v>-2.7163953328751389</v>
      </c>
      <c r="E107" s="18">
        <f>IF(OR(A107&lt;data!$G$2,A107 &gt;data!$H$2),"",A107)</f>
        <v>2.5399999999999889</v>
      </c>
      <c r="F107" s="19">
        <f t="shared" si="5"/>
        <v>0.87940277342376028</v>
      </c>
      <c r="G107" s="19">
        <f t="shared" si="7"/>
        <v>-2.7163953328751389</v>
      </c>
      <c r="H107" s="4" t="str">
        <f t="shared" si="8"/>
        <v/>
      </c>
      <c r="I107" s="4" t="e">
        <f>VLOOKUP(ROUND(A107,2),data!$B$6:$C$209,2,0)</f>
        <v>#N/A</v>
      </c>
      <c r="J107" s="4"/>
      <c r="K107" s="21">
        <f>sigmas!A107</f>
        <v>0</v>
      </c>
      <c r="L107" s="21">
        <f>sigmas!B107</f>
        <v>0</v>
      </c>
      <c r="M107" s="21">
        <f>sigmas!C107</f>
        <v>0</v>
      </c>
      <c r="N107" s="21">
        <f t="shared" si="9"/>
        <v>1</v>
      </c>
      <c r="O107" s="21" t="e">
        <f>LOG(N107/10^(-sgraph!$H$13))</f>
        <v>#VALUE!</v>
      </c>
      <c r="P107" s="21"/>
      <c r="Q107" s="21"/>
      <c r="R107" s="21"/>
    </row>
    <row r="108" spans="1:18" x14ac:dyDescent="0.2">
      <c r="A108" s="17">
        <f>A107+data!$I$2</f>
        <v>2.5499999999999887</v>
      </c>
      <c r="B108" s="17">
        <f t="shared" si="6"/>
        <v>2.818382931264525E-3</v>
      </c>
      <c r="C108" s="17">
        <f>(-data!$B$2)*((B108^3+data!$D$4*B108^2-(data!$F$2+data!$D$4*data!$A$2)*B108-data!$F$2*data!$D$4)/(B108^3+(data!$D$4+data!$C$2)*B108^2+(data!$D$4*data!$C$2-data!$R$2)*B108-data!$D$4*data!$F$2))</f>
        <v>0.99420770998059371</v>
      </c>
      <c r="D108" s="4">
        <f>(-data!$B$2)*((B108^3+data!$E$4*B108^2-(data!$F$2+data!$E$4*data!$A$2)*B108-data!$F$2*data!$E$4)/(B108^3+(data!$E$4+data!$C$2)*B108^2+(data!$E$4*data!$C$2-data!$R$2)*B108-data!$E$4*data!$F$2))</f>
        <v>-2.6573847612594355</v>
      </c>
      <c r="E108" s="18">
        <f>IF(OR(A108&lt;data!$G$2,A108 &gt;data!$H$2),"",A108)</f>
        <v>2.5499999999999887</v>
      </c>
      <c r="F108" s="19">
        <f t="shared" si="5"/>
        <v>0.99420770998059371</v>
      </c>
      <c r="G108" s="19">
        <f t="shared" si="7"/>
        <v>-2.6573847612594355</v>
      </c>
      <c r="H108" s="4" t="str">
        <f t="shared" si="8"/>
        <v/>
      </c>
      <c r="I108" s="4" t="e">
        <f>VLOOKUP(ROUND(A108,2),data!$B$6:$C$209,2,0)</f>
        <v>#N/A</v>
      </c>
      <c r="J108" s="4"/>
      <c r="K108" s="21">
        <f>sigmas!A108</f>
        <v>0</v>
      </c>
      <c r="L108" s="21">
        <f>sigmas!B108</f>
        <v>0</v>
      </c>
      <c r="M108" s="21">
        <f>sigmas!C108</f>
        <v>0</v>
      </c>
      <c r="N108" s="21">
        <f t="shared" si="9"/>
        <v>1</v>
      </c>
      <c r="O108" s="21" t="e">
        <f>LOG(N108/10^(-sgraph!$H$13))</f>
        <v>#VALUE!</v>
      </c>
      <c r="P108" s="21"/>
      <c r="Q108" s="21"/>
      <c r="R108" s="21"/>
    </row>
    <row r="109" spans="1:18" x14ac:dyDescent="0.2">
      <c r="A109" s="17">
        <f>A108+data!$I$2</f>
        <v>2.5599999999999885</v>
      </c>
      <c r="B109" s="17">
        <f t="shared" si="6"/>
        <v>2.7542287033382388E-3</v>
      </c>
      <c r="C109" s="17">
        <f>(-data!$B$2)*((B109^3+data!$D$4*B109^2-(data!$F$2+data!$D$4*data!$A$2)*B109-data!$F$2*data!$D$4)/(B109^3+(data!$D$4+data!$C$2)*B109^2+(data!$D$4*data!$C$2-data!$R$2)*B109-data!$D$4*data!$F$2))</f>
        <v>1.1081203230461287</v>
      </c>
      <c r="D109" s="4">
        <f>(-data!$B$2)*((B109^3+data!$E$4*B109^2-(data!$F$2+data!$E$4*data!$A$2)*B109-data!$F$2*data!$E$4)/(B109^3+(data!$E$4+data!$C$2)*B109^2+(data!$E$4*data!$C$2-data!$R$2)*B109-data!$E$4*data!$F$2))</f>
        <v>-2.5995644314749295</v>
      </c>
      <c r="E109" s="18">
        <f>IF(OR(A109&lt;data!$G$2,A109 &gt;data!$H$2),"",A109)</f>
        <v>2.5599999999999885</v>
      </c>
      <c r="F109" s="19">
        <f t="shared" si="5"/>
        <v>1.1081203230461287</v>
      </c>
      <c r="G109" s="19">
        <f t="shared" si="7"/>
        <v>-2.5995644314749295</v>
      </c>
      <c r="H109" s="4" t="str">
        <f t="shared" si="8"/>
        <v/>
      </c>
      <c r="I109" s="4" t="e">
        <f>VLOOKUP(ROUND(A109,2),data!$B$6:$C$209,2,0)</f>
        <v>#N/A</v>
      </c>
      <c r="J109" s="4"/>
      <c r="K109" s="21">
        <f>sigmas!A109</f>
        <v>0</v>
      </c>
      <c r="L109" s="21">
        <f>sigmas!B109</f>
        <v>0</v>
      </c>
      <c r="M109" s="21">
        <f>sigmas!C109</f>
        <v>0</v>
      </c>
      <c r="N109" s="21">
        <f t="shared" si="9"/>
        <v>1</v>
      </c>
      <c r="O109" s="21" t="e">
        <f>LOG(N109/10^(-sgraph!$H$13))</f>
        <v>#VALUE!</v>
      </c>
      <c r="P109" s="21"/>
      <c r="Q109" s="21"/>
      <c r="R109" s="21"/>
    </row>
    <row r="110" spans="1:18" x14ac:dyDescent="0.2">
      <c r="A110" s="17">
        <f>A109+data!$I$2</f>
        <v>2.5699999999999883</v>
      </c>
      <c r="B110" s="17">
        <f t="shared" si="6"/>
        <v>2.6915348039269864E-3</v>
      </c>
      <c r="C110" s="17">
        <f>(-data!$B$2)*((B110^3+data!$D$4*B110^2-(data!$F$2+data!$D$4*data!$A$2)*B110-data!$F$2*data!$D$4)/(B110^3+(data!$D$4+data!$C$2)*B110^2+(data!$D$4*data!$C$2-data!$R$2)*B110-data!$D$4*data!$F$2))</f>
        <v>1.2211489690572874</v>
      </c>
      <c r="D110" s="4">
        <f>(-data!$B$2)*((B110^3+data!$E$4*B110^2-(data!$F$2+data!$E$4*data!$A$2)*B110-data!$F$2*data!$E$4)/(B110^3+(data!$E$4+data!$C$2)*B110^2+(data!$E$4*data!$C$2-data!$R$2)*B110-data!$E$4*data!$F$2))</f>
        <v>-2.5429128438543023</v>
      </c>
      <c r="E110" s="18">
        <f>IF(OR(A110&lt;data!$G$2,A110 &gt;data!$H$2),"",A110)</f>
        <v>2.5699999999999883</v>
      </c>
      <c r="F110" s="19">
        <f t="shared" si="5"/>
        <v>1.2211489690572874</v>
      </c>
      <c r="G110" s="19">
        <f t="shared" si="7"/>
        <v>-2.5429128438543023</v>
      </c>
      <c r="H110" s="4" t="str">
        <f t="shared" si="8"/>
        <v/>
      </c>
      <c r="I110" s="4" t="e">
        <f>VLOOKUP(ROUND(A110,2),data!$B$6:$C$209,2,0)</f>
        <v>#N/A</v>
      </c>
      <c r="J110" s="4"/>
      <c r="K110" s="21">
        <f>sigmas!A110</f>
        <v>0</v>
      </c>
      <c r="L110" s="21">
        <f>sigmas!B110</f>
        <v>0</v>
      </c>
      <c r="M110" s="21">
        <f>sigmas!C110</f>
        <v>0</v>
      </c>
      <c r="N110" s="21">
        <f t="shared" si="9"/>
        <v>1</v>
      </c>
      <c r="O110" s="21" t="e">
        <f>LOG(N110/10^(-sgraph!$H$13))</f>
        <v>#VALUE!</v>
      </c>
      <c r="P110" s="21"/>
      <c r="Q110" s="21"/>
      <c r="R110" s="21"/>
    </row>
    <row r="111" spans="1:18" x14ac:dyDescent="0.2">
      <c r="A111" s="17">
        <f>A110+data!$I$2</f>
        <v>2.5799999999999881</v>
      </c>
      <c r="B111" s="17">
        <f t="shared" si="6"/>
        <v>2.6302679918954537E-3</v>
      </c>
      <c r="C111" s="17">
        <f>(-data!$B$2)*((B111^3+data!$D$4*B111^2-(data!$F$2+data!$D$4*data!$A$2)*B111-data!$F$2*data!$D$4)/(B111^3+(data!$D$4+data!$C$2)*B111^2+(data!$D$4*data!$C$2-data!$R$2)*B111-data!$D$4*data!$F$2))</f>
        <v>1.3333014750235017</v>
      </c>
      <c r="D111" s="4">
        <f>(-data!$B$2)*((B111^3+data!$E$4*B111^2-(data!$F$2+data!$E$4*data!$A$2)*B111-data!$F$2*data!$E$4)/(B111^3+(data!$E$4+data!$C$2)*B111^2+(data!$E$4*data!$C$2-data!$R$2)*B111-data!$E$4*data!$F$2))</f>
        <v>-2.4874087485089063</v>
      </c>
      <c r="E111" s="18">
        <f>IF(OR(A111&lt;data!$G$2,A111 &gt;data!$H$2),"",A111)</f>
        <v>2.5799999999999881</v>
      </c>
      <c r="F111" s="19">
        <f t="shared" si="5"/>
        <v>1.3333014750235017</v>
      </c>
      <c r="G111" s="19">
        <f t="shared" si="7"/>
        <v>-2.4874087485089063</v>
      </c>
      <c r="H111" s="4" t="str">
        <f t="shared" si="8"/>
        <v/>
      </c>
      <c r="I111" s="4" t="e">
        <f>VLOOKUP(ROUND(A111,2),data!$B$6:$C$209,2,0)</f>
        <v>#N/A</v>
      </c>
      <c r="J111" s="4"/>
      <c r="K111" s="21">
        <f>sigmas!A111</f>
        <v>0</v>
      </c>
      <c r="L111" s="21">
        <f>sigmas!B111</f>
        <v>0</v>
      </c>
      <c r="M111" s="21">
        <f>sigmas!C111</f>
        <v>0</v>
      </c>
      <c r="N111" s="21">
        <f t="shared" si="9"/>
        <v>1</v>
      </c>
      <c r="O111" s="21" t="e">
        <f>LOG(N111/10^(-sgraph!$H$13))</f>
        <v>#VALUE!</v>
      </c>
      <c r="P111" s="21"/>
      <c r="Q111" s="21"/>
      <c r="R111" s="21"/>
    </row>
    <row r="112" spans="1:18" x14ac:dyDescent="0.2">
      <c r="A112" s="17">
        <f>A111+data!$I$2</f>
        <v>2.5899999999999879</v>
      </c>
      <c r="B112" s="17">
        <f t="shared" si="6"/>
        <v>2.5703957827689344E-3</v>
      </c>
      <c r="C112" s="17">
        <f>(-data!$B$2)*((B112^3+data!$D$4*B112^2-(data!$F$2+data!$D$4*data!$A$2)*B112-data!$F$2*data!$D$4)/(B112^3+(data!$D$4+data!$C$2)*B112^2+(data!$D$4*data!$C$2-data!$R$2)*B112-data!$D$4*data!$F$2))</f>
        <v>1.4445851466423758</v>
      </c>
      <c r="D112" s="4">
        <f>(-data!$B$2)*((B112^3+data!$E$4*B112^2-(data!$F$2+data!$E$4*data!$A$2)*B112-data!$F$2*data!$E$4)/(B112^3+(data!$E$4+data!$C$2)*B112^2+(data!$E$4*data!$C$2-data!$R$2)*B112-data!$E$4*data!$F$2))</f>
        <v>-2.4330311481348592</v>
      </c>
      <c r="E112" s="18">
        <f>IF(OR(A112&lt;data!$G$2,A112 &gt;data!$H$2),"",A112)</f>
        <v>2.5899999999999879</v>
      </c>
      <c r="F112" s="19">
        <f t="shared" si="5"/>
        <v>1.4445851466423758</v>
      </c>
      <c r="G112" s="19">
        <f t="shared" si="7"/>
        <v>-2.4330311481348592</v>
      </c>
      <c r="H112" s="4" t="str">
        <f t="shared" si="8"/>
        <v/>
      </c>
      <c r="I112" s="4" t="e">
        <f>VLOOKUP(ROUND(A112,2),data!$B$6:$C$209,2,0)</f>
        <v>#N/A</v>
      </c>
      <c r="J112" s="4"/>
      <c r="K112" s="21">
        <f>sigmas!A112</f>
        <v>0</v>
      </c>
      <c r="L112" s="21">
        <f>sigmas!B112</f>
        <v>0</v>
      </c>
      <c r="M112" s="21">
        <f>sigmas!C112</f>
        <v>0</v>
      </c>
      <c r="N112" s="21">
        <f t="shared" si="9"/>
        <v>1</v>
      </c>
      <c r="O112" s="21" t="e">
        <f>LOG(N112/10^(-sgraph!$H$13))</f>
        <v>#VALUE!</v>
      </c>
      <c r="P112" s="21"/>
      <c r="Q112" s="21"/>
      <c r="R112" s="21"/>
    </row>
    <row r="113" spans="1:18" x14ac:dyDescent="0.2">
      <c r="A113" s="17">
        <f>A112+data!$I$2</f>
        <v>2.5999999999999877</v>
      </c>
      <c r="B113" s="17">
        <f t="shared" si="6"/>
        <v>2.5118864315096493E-3</v>
      </c>
      <c r="C113" s="17">
        <f>(-data!$B$2)*((B113^3+data!$D$4*B113^2-(data!$F$2+data!$D$4*data!$A$2)*B113-data!$F$2*data!$D$4)/(B113^3+(data!$D$4+data!$C$2)*B113^2+(data!$D$4*data!$C$2-data!$R$2)*B113-data!$D$4*data!$F$2))</f>
        <v>1.5550067773080667</v>
      </c>
      <c r="D113" s="4">
        <f>(-data!$B$2)*((B113^3+data!$E$4*B113^2-(data!$F$2+data!$E$4*data!$A$2)*B113-data!$F$2*data!$E$4)/(B113^3+(data!$E$4+data!$C$2)*B113^2+(data!$E$4*data!$C$2-data!$R$2)*B113-data!$E$4*data!$F$2))</f>
        <v>-2.3797593004729265</v>
      </c>
      <c r="E113" s="18">
        <f>IF(OR(A113&lt;data!$G$2,A113 &gt;data!$H$2),"",A113)</f>
        <v>2.5999999999999877</v>
      </c>
      <c r="F113" s="19">
        <f t="shared" si="5"/>
        <v>1.5550067773080667</v>
      </c>
      <c r="G113" s="19">
        <f t="shared" si="7"/>
        <v>-2.3797593004729265</v>
      </c>
      <c r="H113" s="4" t="str">
        <f t="shared" si="8"/>
        <v/>
      </c>
      <c r="I113" s="4" t="e">
        <f>VLOOKUP(ROUND(A113,2),data!$B$6:$C$209,2,0)</f>
        <v>#N/A</v>
      </c>
      <c r="J113" s="4"/>
      <c r="K113" s="21">
        <f>sigmas!A113</f>
        <v>0</v>
      </c>
      <c r="L113" s="21">
        <f>sigmas!B113</f>
        <v>0</v>
      </c>
      <c r="M113" s="21">
        <f>sigmas!C113</f>
        <v>0</v>
      </c>
      <c r="N113" s="21">
        <f t="shared" si="9"/>
        <v>1</v>
      </c>
      <c r="O113" s="21" t="e">
        <f>LOG(N113/10^(-sgraph!$H$13))</f>
        <v>#VALUE!</v>
      </c>
      <c r="P113" s="21"/>
      <c r="Q113" s="21"/>
      <c r="R113" s="21"/>
    </row>
    <row r="114" spans="1:18" x14ac:dyDescent="0.2">
      <c r="A114" s="17">
        <f>A113+data!$I$2</f>
        <v>2.6099999999999874</v>
      </c>
      <c r="B114" s="17">
        <f t="shared" si="6"/>
        <v>2.4547089156851001E-3</v>
      </c>
      <c r="C114" s="17">
        <f>(-data!$B$2)*((B114^3+data!$D$4*B114^2-(data!$F$2+data!$D$4*data!$A$2)*B114-data!$F$2*data!$D$4)/(B114^3+(data!$D$4+data!$C$2)*B114^2+(data!$D$4*data!$C$2-data!$R$2)*B114-data!$D$4*data!$F$2))</f>
        <v>1.6645726579798195</v>
      </c>
      <c r="D114" s="4">
        <f>(-data!$B$2)*((B114^3+data!$E$4*B114^2-(data!$F$2+data!$E$4*data!$A$2)*B114-data!$F$2*data!$E$4)/(B114^3+(data!$E$4+data!$C$2)*B114^2+(data!$E$4*data!$C$2-data!$R$2)*B114-data!$E$4*data!$F$2))</f>
        <v>-2.3275727204363594</v>
      </c>
      <c r="E114" s="18">
        <f>IF(OR(A114&lt;data!$G$2,A114 &gt;data!$H$2),"",A114)</f>
        <v>2.6099999999999874</v>
      </c>
      <c r="F114" s="19">
        <f t="shared" si="5"/>
        <v>1.6645726579798195</v>
      </c>
      <c r="G114" s="19">
        <f t="shared" si="7"/>
        <v>-2.3275727204363594</v>
      </c>
      <c r="H114" s="4" t="str">
        <f t="shared" si="8"/>
        <v/>
      </c>
      <c r="I114" s="4" t="e">
        <f>VLOOKUP(ROUND(A114,2),data!$B$6:$C$209,2,0)</f>
        <v>#N/A</v>
      </c>
      <c r="J114" s="4"/>
      <c r="K114" s="21">
        <f>sigmas!A114</f>
        <v>0</v>
      </c>
      <c r="L114" s="21">
        <f>sigmas!B114</f>
        <v>0</v>
      </c>
      <c r="M114" s="21">
        <f>sigmas!C114</f>
        <v>0</v>
      </c>
      <c r="N114" s="21">
        <f t="shared" si="9"/>
        <v>1</v>
      </c>
      <c r="O114" s="21" t="e">
        <f>LOG(N114/10^(-sgraph!$H$13))</f>
        <v>#VALUE!</v>
      </c>
      <c r="P114" s="21"/>
      <c r="Q114" s="21"/>
      <c r="R114" s="21"/>
    </row>
    <row r="115" spans="1:18" x14ac:dyDescent="0.2">
      <c r="A115" s="17">
        <f>A114+data!$I$2</f>
        <v>2.6199999999999872</v>
      </c>
      <c r="B115" s="17">
        <f t="shared" si="6"/>
        <v>2.3988329190195589E-3</v>
      </c>
      <c r="C115" s="17">
        <f>(-data!$B$2)*((B115^3+data!$D$4*B115^2-(data!$F$2+data!$D$4*data!$A$2)*B115-data!$F$2*data!$D$4)/(B115^3+(data!$D$4+data!$C$2)*B115^2+(data!$D$4*data!$C$2-data!$R$2)*B115-data!$D$4*data!$F$2))</f>
        <v>1.77328858787637</v>
      </c>
      <c r="D115" s="4">
        <f>(-data!$B$2)*((B115^3+data!$E$4*B115^2-(data!$F$2+data!$E$4*data!$A$2)*B115-data!$F$2*data!$E$4)/(B115^3+(data!$E$4+data!$C$2)*B115^2+(data!$E$4*data!$C$2-data!$R$2)*B115-data!$E$4*data!$F$2))</f>
        <v>-2.2764511819206761</v>
      </c>
      <c r="E115" s="18">
        <f>IF(OR(A115&lt;data!$G$2,A115 &gt;data!$H$2),"",A115)</f>
        <v>2.6199999999999872</v>
      </c>
      <c r="F115" s="19">
        <f t="shared" si="5"/>
        <v>1.77328858787637</v>
      </c>
      <c r="G115" s="19">
        <f t="shared" si="7"/>
        <v>-2.2764511819206761</v>
      </c>
      <c r="H115" s="4" t="str">
        <f t="shared" si="8"/>
        <v/>
      </c>
      <c r="I115" s="4" t="e">
        <f>VLOOKUP(ROUND(A115,2),data!$B$6:$C$209,2,0)</f>
        <v>#N/A</v>
      </c>
      <c r="J115" s="4"/>
      <c r="K115" s="21">
        <f>sigmas!A115</f>
        <v>0</v>
      </c>
      <c r="L115" s="21">
        <f>sigmas!B115</f>
        <v>0</v>
      </c>
      <c r="M115" s="21">
        <f>sigmas!C115</f>
        <v>0</v>
      </c>
      <c r="N115" s="21">
        <f t="shared" si="9"/>
        <v>1</v>
      </c>
      <c r="O115" s="21" t="e">
        <f>LOG(N115/10^(-sgraph!$H$13))</f>
        <v>#VALUE!</v>
      </c>
      <c r="P115" s="21"/>
      <c r="Q115" s="21"/>
      <c r="R115" s="21"/>
    </row>
    <row r="116" spans="1:18" x14ac:dyDescent="0.2">
      <c r="A116" s="17">
        <f>A115+data!$I$2</f>
        <v>2.629999999999987</v>
      </c>
      <c r="B116" s="17">
        <f t="shared" si="6"/>
        <v>2.3442288153199915E-3</v>
      </c>
      <c r="C116" s="17">
        <f>(-data!$B$2)*((B116^3+data!$D$4*B116^2-(data!$F$2+data!$D$4*data!$A$2)*B116-data!$F$2*data!$D$4)/(B116^3+(data!$D$4+data!$C$2)*B116^2+(data!$D$4*data!$C$2-data!$R$2)*B116-data!$D$4*data!$F$2))</f>
        <v>1.881159885960433</v>
      </c>
      <c r="D116" s="4">
        <f>(-data!$B$2)*((B116^3+data!$E$4*B116^2-(data!$F$2+data!$E$4*data!$A$2)*B116-data!$F$2*data!$E$4)/(B116^3+(data!$E$4+data!$C$2)*B116^2+(data!$E$4*data!$C$2-data!$R$2)*B116-data!$E$4*data!$F$2))</f>
        <v>-2.226374719309018</v>
      </c>
      <c r="E116" s="18">
        <f>IF(OR(A116&lt;data!$G$2,A116 &gt;data!$H$2),"",A116)</f>
        <v>2.629999999999987</v>
      </c>
      <c r="F116" s="19">
        <f t="shared" si="5"/>
        <v>1.881159885960433</v>
      </c>
      <c r="G116" s="19">
        <f t="shared" si="7"/>
        <v>-2.226374719309018</v>
      </c>
      <c r="H116" s="4" t="str">
        <f t="shared" si="8"/>
        <v/>
      </c>
      <c r="I116" s="4" t="e">
        <f>VLOOKUP(ROUND(A116,2),data!$B$6:$C$209,2,0)</f>
        <v>#N/A</v>
      </c>
      <c r="J116" s="4"/>
      <c r="K116" s="21">
        <f>sigmas!A116</f>
        <v>0</v>
      </c>
      <c r="L116" s="21">
        <f>sigmas!B116</f>
        <v>0</v>
      </c>
      <c r="M116" s="21">
        <f>sigmas!C116</f>
        <v>0</v>
      </c>
      <c r="N116" s="21">
        <f t="shared" si="9"/>
        <v>1</v>
      </c>
      <c r="O116" s="21" t="e">
        <f>LOG(N116/10^(-sgraph!$H$13))</f>
        <v>#VALUE!</v>
      </c>
      <c r="P116" s="21"/>
      <c r="Q116" s="21"/>
      <c r="R116" s="21"/>
    </row>
    <row r="117" spans="1:18" x14ac:dyDescent="0.2">
      <c r="A117" s="17">
        <f>A116+data!$I$2</f>
        <v>2.6399999999999868</v>
      </c>
      <c r="B117" s="17">
        <f t="shared" si="6"/>
        <v>2.2908676527678409E-3</v>
      </c>
      <c r="C117" s="17">
        <f>(-data!$B$2)*((B117^3+data!$D$4*B117^2-(data!$F$2+data!$D$4*data!$A$2)*B117-data!$F$2*data!$D$4)/(B117^3+(data!$D$4+data!$C$2)*B117^2+(data!$D$4*data!$C$2-data!$R$2)*B117-data!$D$4*data!$F$2))</f>
        <v>1.988191403176192</v>
      </c>
      <c r="D117" s="4">
        <f>(-data!$B$2)*((B117^3+data!$E$4*B117^2-(data!$F$2+data!$E$4*data!$A$2)*B117-data!$F$2*data!$E$4)/(B117^3+(data!$E$4+data!$C$2)*B117^2+(data!$E$4*data!$C$2-data!$R$2)*B117-data!$E$4*data!$F$2))</f>
        <v>-2.1773236286863789</v>
      </c>
      <c r="E117" s="18">
        <f>IF(OR(A117&lt;data!$G$2,A117 &gt;data!$H$2),"",A117)</f>
        <v>2.6399999999999868</v>
      </c>
      <c r="F117" s="19">
        <f t="shared" si="5"/>
        <v>1.988191403176192</v>
      </c>
      <c r="G117" s="19">
        <f t="shared" si="7"/>
        <v>-2.1773236286863789</v>
      </c>
      <c r="H117" s="4" t="str">
        <f t="shared" si="8"/>
        <v/>
      </c>
      <c r="I117" s="4" t="e">
        <f>VLOOKUP(ROUND(A117,2),data!$B$6:$C$209,2,0)</f>
        <v>#N/A</v>
      </c>
      <c r="J117" s="4"/>
      <c r="K117" s="21">
        <f>sigmas!A117</f>
        <v>0</v>
      </c>
      <c r="L117" s="21">
        <f>sigmas!B117</f>
        <v>0</v>
      </c>
      <c r="M117" s="21">
        <f>sigmas!C117</f>
        <v>0</v>
      </c>
      <c r="N117" s="21">
        <f t="shared" si="9"/>
        <v>1</v>
      </c>
      <c r="O117" s="21" t="e">
        <f>LOG(N117/10^(-sgraph!$H$13))</f>
        <v>#VALUE!</v>
      </c>
      <c r="P117" s="21"/>
      <c r="Q117" s="21"/>
      <c r="R117" s="21"/>
    </row>
    <row r="118" spans="1:18" x14ac:dyDescent="0.2">
      <c r="A118" s="17">
        <f>A117+data!$I$2</f>
        <v>2.6499999999999866</v>
      </c>
      <c r="B118" s="17">
        <f t="shared" si="6"/>
        <v>2.238721138568408E-3</v>
      </c>
      <c r="C118" s="17">
        <f>(-data!$B$2)*((B118^3+data!$D$4*B118^2-(data!$F$2+data!$D$4*data!$A$2)*B118-data!$F$2*data!$D$4)/(B118^3+(data!$D$4+data!$C$2)*B118^2+(data!$D$4*data!$C$2-data!$R$2)*B118-data!$D$4*data!$F$2))</f>
        <v>2.0943875354011201</v>
      </c>
      <c r="D118" s="4">
        <f>(-data!$B$2)*((B118^3+data!$E$4*B118^2-(data!$F$2+data!$E$4*data!$A$2)*B118-data!$F$2*data!$E$4)/(B118^3+(data!$E$4+data!$C$2)*B118^2+(data!$E$4*data!$C$2-data!$R$2)*B118-data!$E$4*data!$F$2))</f>
        <v>-2.1292784687757509</v>
      </c>
      <c r="E118" s="18">
        <f>IF(OR(A118&lt;data!$G$2,A118 &gt;data!$H$2),"",A118)</f>
        <v>2.6499999999999866</v>
      </c>
      <c r="F118" s="19">
        <f t="shared" si="5"/>
        <v>2.0943875354011201</v>
      </c>
      <c r="G118" s="19">
        <f t="shared" si="7"/>
        <v>-2.1292784687757509</v>
      </c>
      <c r="H118" s="4" t="str">
        <f t="shared" si="8"/>
        <v/>
      </c>
      <c r="I118" s="4" t="e">
        <f>VLOOKUP(ROUND(A118,2),data!$B$6:$C$209,2,0)</f>
        <v>#N/A</v>
      </c>
      <c r="J118" s="4"/>
      <c r="K118" s="21">
        <f>sigmas!A118</f>
        <v>0</v>
      </c>
      <c r="L118" s="21">
        <f>sigmas!B118</f>
        <v>0</v>
      </c>
      <c r="M118" s="21">
        <f>sigmas!C118</f>
        <v>0</v>
      </c>
      <c r="N118" s="21">
        <f t="shared" si="9"/>
        <v>1</v>
      </c>
      <c r="O118" s="21" t="e">
        <f>LOG(N118/10^(-sgraph!$H$13))</f>
        <v>#VALUE!</v>
      </c>
      <c r="P118" s="21"/>
      <c r="Q118" s="21"/>
      <c r="R118" s="21"/>
    </row>
    <row r="119" spans="1:18" x14ac:dyDescent="0.2">
      <c r="A119" s="17">
        <f>A118+data!$I$2</f>
        <v>2.6599999999999864</v>
      </c>
      <c r="B119" s="17">
        <f t="shared" si="6"/>
        <v>2.1877616239496197E-3</v>
      </c>
      <c r="C119" s="17">
        <f>(-data!$B$2)*((B119^3+data!$D$4*B119^2-(data!$F$2+data!$D$4*data!$A$2)*B119-data!$F$2*data!$D$4)/(B119^3+(data!$D$4+data!$C$2)*B119^2+(data!$D$4*data!$C$2-data!$R$2)*B119-data!$D$4*data!$F$2))</f>
        <v>2.1997522370724574</v>
      </c>
      <c r="D119" s="4">
        <f>(-data!$B$2)*((B119^3+data!$E$4*B119^2-(data!$F$2+data!$E$4*data!$A$2)*B119-data!$F$2*data!$E$4)/(B119^3+(data!$E$4+data!$C$2)*B119^2+(data!$E$4*data!$C$2-data!$R$2)*B119-data!$E$4*data!$F$2))</f>
        <v>-2.0822200616088176</v>
      </c>
      <c r="E119" s="18">
        <f>IF(OR(A119&lt;data!$G$2,A119 &gt;data!$H$2),"",A119)</f>
        <v>2.6599999999999864</v>
      </c>
      <c r="F119" s="19">
        <f t="shared" si="5"/>
        <v>2.1997522370724574</v>
      </c>
      <c r="G119" s="19">
        <f t="shared" si="7"/>
        <v>-2.0822200616088176</v>
      </c>
      <c r="H119" s="4" t="str">
        <f t="shared" si="8"/>
        <v/>
      </c>
      <c r="I119" s="4" t="e">
        <f>VLOOKUP(ROUND(A119,2),data!$B$6:$C$209,2,0)</f>
        <v>#N/A</v>
      </c>
      <c r="J119" s="4"/>
      <c r="K119" s="21">
        <f>sigmas!A119</f>
        <v>0</v>
      </c>
      <c r="L119" s="21">
        <f>sigmas!B119</f>
        <v>0</v>
      </c>
      <c r="M119" s="21">
        <f>sigmas!C119</f>
        <v>0</v>
      </c>
      <c r="N119" s="21">
        <f t="shared" si="9"/>
        <v>1</v>
      </c>
      <c r="O119" s="21" t="e">
        <f>LOG(N119/10^(-sgraph!$H$13))</f>
        <v>#VALUE!</v>
      </c>
      <c r="P119" s="21"/>
      <c r="Q119" s="21"/>
      <c r="R119" s="21"/>
    </row>
    <row r="120" spans="1:18" x14ac:dyDescent="0.2">
      <c r="A120" s="17">
        <f>A119+data!$I$2</f>
        <v>2.6699999999999862</v>
      </c>
      <c r="B120" s="17">
        <f t="shared" si="6"/>
        <v>2.1379620895022999E-3</v>
      </c>
      <c r="C120" s="17">
        <f>(-data!$B$2)*((B120^3+data!$D$4*B120^2-(data!$F$2+data!$D$4*data!$A$2)*B120-data!$F$2*data!$D$4)/(B120^3+(data!$D$4+data!$C$2)*B120^2+(data!$D$4*data!$C$2-data!$R$2)*B120-data!$D$4*data!$F$2))</f>
        <v>2.3042890354471783</v>
      </c>
      <c r="D120" s="4">
        <f>(-data!$B$2)*((B120^3+data!$E$4*B120^2-(data!$F$2+data!$E$4*data!$A$2)*B120-data!$F$2*data!$E$4)/(B120^3+(data!$E$4+data!$C$2)*B120^2+(data!$E$4*data!$C$2-data!$R$2)*B120-data!$E$4*data!$F$2))</f>
        <v>-2.0361294929435951</v>
      </c>
      <c r="E120" s="18">
        <f>IF(OR(A120&lt;data!$G$2,A120 &gt;data!$H$2),"",A120)</f>
        <v>2.6699999999999862</v>
      </c>
      <c r="F120" s="19">
        <f t="shared" si="5"/>
        <v>2.3042890354471783</v>
      </c>
      <c r="G120" s="19">
        <f t="shared" si="7"/>
        <v>-2.0361294929435951</v>
      </c>
      <c r="H120" s="4" t="str">
        <f t="shared" si="8"/>
        <v/>
      </c>
      <c r="I120" s="4" t="e">
        <f>VLOOKUP(ROUND(A120,2),data!$B$6:$C$209,2,0)</f>
        <v>#N/A</v>
      </c>
      <c r="J120" s="4"/>
      <c r="K120" s="21">
        <f>sigmas!A120</f>
        <v>0</v>
      </c>
      <c r="L120" s="21">
        <f>sigmas!B120</f>
        <v>0</v>
      </c>
      <c r="M120" s="21">
        <f>sigmas!C120</f>
        <v>0</v>
      </c>
      <c r="N120" s="21">
        <f t="shared" si="9"/>
        <v>1</v>
      </c>
      <c r="O120" s="21" t="e">
        <f>LOG(N120/10^(-sgraph!$H$13))</f>
        <v>#VALUE!</v>
      </c>
      <c r="P120" s="21"/>
      <c r="Q120" s="21"/>
      <c r="R120" s="21"/>
    </row>
    <row r="121" spans="1:18" x14ac:dyDescent="0.2">
      <c r="A121" s="17">
        <f>A120+data!$I$2</f>
        <v>2.6799999999999859</v>
      </c>
      <c r="B121" s="17">
        <f t="shared" si="6"/>
        <v>2.0892961308541058E-3</v>
      </c>
      <c r="C121" s="17">
        <f>(-data!$B$2)*((B121^3+data!$D$4*B121^2-(data!$F$2+data!$D$4*data!$A$2)*B121-data!$F$2*data!$D$4)/(B121^3+(data!$D$4+data!$C$2)*B121^2+(data!$D$4*data!$C$2-data!$R$2)*B121-data!$D$4*data!$F$2))</f>
        <v>2.408001045453473</v>
      </c>
      <c r="D121" s="4">
        <f>(-data!$B$2)*((B121^3+data!$E$4*B121^2-(data!$F$2+data!$E$4*data!$A$2)*B121-data!$F$2*data!$E$4)/(B121^3+(data!$E$4+data!$C$2)*B121^2+(data!$E$4*data!$C$2-data!$R$2)*B121-data!$E$4*data!$F$2))</f>
        <v>-1.9909881124409858</v>
      </c>
      <c r="E121" s="18">
        <f>IF(OR(A121&lt;data!$G$2,A121 &gt;data!$H$2),"",A121)</f>
        <v>2.6799999999999859</v>
      </c>
      <c r="F121" s="19">
        <f t="shared" si="5"/>
        <v>2.408001045453473</v>
      </c>
      <c r="G121" s="19">
        <f t="shared" si="7"/>
        <v>-1.9909881124409858</v>
      </c>
      <c r="H121" s="4" t="str">
        <f t="shared" si="8"/>
        <v/>
      </c>
      <c r="I121" s="4" t="e">
        <f>VLOOKUP(ROUND(A121,2),data!$B$6:$C$209,2,0)</f>
        <v>#N/A</v>
      </c>
      <c r="J121" s="4"/>
      <c r="K121" s="21">
        <f>sigmas!A121</f>
        <v>0</v>
      </c>
      <c r="L121" s="21">
        <f>sigmas!B121</f>
        <v>0</v>
      </c>
      <c r="M121" s="21">
        <f>sigmas!C121</f>
        <v>0</v>
      </c>
      <c r="N121" s="21">
        <f t="shared" si="9"/>
        <v>1</v>
      </c>
      <c r="O121" s="21" t="e">
        <f>LOG(N121/10^(-sgraph!$H$13))</f>
        <v>#VALUE!</v>
      </c>
      <c r="P121" s="21"/>
      <c r="Q121" s="21"/>
      <c r="R121" s="21"/>
    </row>
    <row r="122" spans="1:18" x14ac:dyDescent="0.2">
      <c r="A122" s="17">
        <f>A121+data!$I$2</f>
        <v>2.6899999999999857</v>
      </c>
      <c r="B122" s="17">
        <f t="shared" si="6"/>
        <v>2.0417379446695944E-3</v>
      </c>
      <c r="C122" s="17">
        <f>(-data!$B$2)*((B122^3+data!$D$4*B122^2-(data!$F$2+data!$D$4*data!$A$2)*B122-data!$F$2*data!$D$4)/(B122^3+(data!$D$4+data!$C$2)*B122^2+(data!$D$4*data!$C$2-data!$R$2)*B122-data!$D$4*data!$F$2))</f>
        <v>2.5108909850905325</v>
      </c>
      <c r="D122" s="4">
        <f>(-data!$B$2)*((B122^3+data!$E$4*B122^2-(data!$F$2+data!$E$4*data!$A$2)*B122-data!$F$2*data!$E$4)/(B122^3+(data!$E$4+data!$C$2)*B122^2+(data!$E$4*data!$C$2-data!$R$2)*B122-data!$E$4*data!$F$2))</f>
        <v>-1.9467775336119819</v>
      </c>
      <c r="E122" s="18">
        <f>IF(OR(A122&lt;data!$G$2,A122 &gt;data!$H$2),"",A122)</f>
        <v>2.6899999999999857</v>
      </c>
      <c r="F122" s="19">
        <f t="shared" si="5"/>
        <v>2.5108909850905325</v>
      </c>
      <c r="G122" s="19">
        <f t="shared" si="7"/>
        <v>-1.9467775336119819</v>
      </c>
      <c r="H122" s="4" t="str">
        <f t="shared" si="8"/>
        <v/>
      </c>
      <c r="I122" s="4" t="e">
        <f>VLOOKUP(ROUND(A122,2),data!$B$6:$C$209,2,0)</f>
        <v>#N/A</v>
      </c>
      <c r="J122" s="4"/>
      <c r="K122" s="21">
        <f>sigmas!A122</f>
        <v>0</v>
      </c>
      <c r="L122" s="21">
        <f>sigmas!B122</f>
        <v>0</v>
      </c>
      <c r="M122" s="21">
        <f>sigmas!C122</f>
        <v>0</v>
      </c>
      <c r="N122" s="21">
        <f t="shared" si="9"/>
        <v>1</v>
      </c>
      <c r="O122" s="21" t="e">
        <f>LOG(N122/10^(-sgraph!$H$13))</f>
        <v>#VALUE!</v>
      </c>
      <c r="P122" s="21"/>
      <c r="Q122" s="21"/>
      <c r="R122" s="21"/>
    </row>
    <row r="123" spans="1:18" x14ac:dyDescent="0.2">
      <c r="A123" s="17">
        <f>A122+data!$I$2</f>
        <v>2.6999999999999855</v>
      </c>
      <c r="B123" s="17">
        <f t="shared" si="6"/>
        <v>1.9952623149689453E-3</v>
      </c>
      <c r="C123" s="17">
        <f>(-data!$B$2)*((B123^3+data!$D$4*B123^2-(data!$F$2+data!$D$4*data!$A$2)*B123-data!$F$2*data!$D$4)/(B123^3+(data!$D$4+data!$C$2)*B123^2+(data!$D$4*data!$C$2-data!$R$2)*B123-data!$D$4*data!$F$2))</f>
        <v>2.6129611913327344</v>
      </c>
      <c r="D123" s="4">
        <f>(-data!$B$2)*((B123^3+data!$E$4*B123^2-(data!$F$2+data!$E$4*data!$A$2)*B123-data!$F$2*data!$E$4)/(B123^3+(data!$E$4+data!$C$2)*B123^2+(data!$E$4*data!$C$2-data!$R$2)*B123-data!$E$4*data!$F$2))</f>
        <v>-1.9034796335468211</v>
      </c>
      <c r="E123" s="18">
        <f>IF(OR(A123&lt;data!$G$2,A123 &gt;data!$H$2),"",A123)</f>
        <v>2.6999999999999855</v>
      </c>
      <c r="F123" s="19">
        <f t="shared" si="5"/>
        <v>2.6129611913327344</v>
      </c>
      <c r="G123" s="19">
        <f t="shared" si="7"/>
        <v>-1.9034796335468211</v>
      </c>
      <c r="H123" s="4" t="str">
        <f t="shared" si="8"/>
        <v/>
      </c>
      <c r="I123" s="4" t="e">
        <f>VLOOKUP(ROUND(A123,2),data!$B$6:$C$209,2,0)</f>
        <v>#N/A</v>
      </c>
      <c r="J123" s="4"/>
      <c r="K123" s="21">
        <f>sigmas!A123</f>
        <v>0</v>
      </c>
      <c r="L123" s="21">
        <f>sigmas!B123</f>
        <v>0</v>
      </c>
      <c r="M123" s="21">
        <f>sigmas!C123</f>
        <v>0</v>
      </c>
      <c r="N123" s="21">
        <f t="shared" si="9"/>
        <v>1</v>
      </c>
      <c r="O123" s="21" t="e">
        <f>LOG(N123/10^(-sgraph!$H$13))</f>
        <v>#VALUE!</v>
      </c>
      <c r="P123" s="21"/>
      <c r="Q123" s="21"/>
      <c r="R123" s="21"/>
    </row>
    <row r="124" spans="1:18" x14ac:dyDescent="0.2">
      <c r="A124" s="17">
        <f>A123+data!$I$2</f>
        <v>2.7099999999999853</v>
      </c>
      <c r="B124" s="17">
        <f t="shared" si="6"/>
        <v>1.9498445997581098E-3</v>
      </c>
      <c r="C124" s="17">
        <f>(-data!$B$2)*((B124^3+data!$D$4*B124^2-(data!$F$2+data!$D$4*data!$A$2)*B124-data!$F$2*data!$D$4)/(B124^3+(data!$D$4+data!$C$2)*B124^2+(data!$D$4*data!$C$2-data!$R$2)*B124-data!$D$4*data!$F$2))</f>
        <v>2.714213636493461</v>
      </c>
      <c r="D124" s="4">
        <f>(-data!$B$2)*((B124^3+data!$E$4*B124^2-(data!$F$2+data!$E$4*data!$A$2)*B124-data!$F$2*data!$E$4)/(B124^3+(data!$E$4+data!$C$2)*B124^2+(data!$E$4*data!$C$2-data!$R$2)*B124-data!$E$4*data!$F$2))</f>
        <v>-1.8610765524371347</v>
      </c>
      <c r="E124" s="18">
        <f>IF(OR(A124&lt;data!$G$2,A124 &gt;data!$H$2),"",A124)</f>
        <v>2.7099999999999853</v>
      </c>
      <c r="F124" s="19">
        <f t="shared" si="5"/>
        <v>2.714213636493461</v>
      </c>
      <c r="G124" s="19">
        <f t="shared" si="7"/>
        <v>-1.8610765524371347</v>
      </c>
      <c r="H124" s="4" t="str">
        <f t="shared" si="8"/>
        <v/>
      </c>
      <c r="I124" s="4" t="e">
        <f>VLOOKUP(ROUND(A124,2),data!$B$6:$C$209,2,0)</f>
        <v>#N/A</v>
      </c>
      <c r="J124" s="4"/>
      <c r="K124" s="21">
        <f>sigmas!A124</f>
        <v>0</v>
      </c>
      <c r="L124" s="21">
        <f>sigmas!B124</f>
        <v>0</v>
      </c>
      <c r="M124" s="21">
        <f>sigmas!C124</f>
        <v>0</v>
      </c>
      <c r="N124" s="21">
        <f t="shared" si="9"/>
        <v>1</v>
      </c>
      <c r="O124" s="21" t="e">
        <f>LOG(N124/10^(-sgraph!$H$13))</f>
        <v>#VALUE!</v>
      </c>
      <c r="P124" s="21"/>
      <c r="Q124" s="21"/>
      <c r="R124" s="21"/>
    </row>
    <row r="125" spans="1:18" x14ac:dyDescent="0.2">
      <c r="A125" s="17">
        <f>A124+data!$I$2</f>
        <v>2.7199999999999851</v>
      </c>
      <c r="B125" s="17">
        <f t="shared" si="6"/>
        <v>1.9054607179633119E-3</v>
      </c>
      <c r="C125" s="17">
        <f>(-data!$B$2)*((B125^3+data!$D$4*B125^2-(data!$F$2+data!$D$4*data!$A$2)*B125-data!$F$2*data!$D$4)/(B125^3+(data!$D$4+data!$C$2)*B125^2+(data!$D$4*data!$C$2-data!$R$2)*B125-data!$D$4*data!$F$2))</f>
        <v>2.8146499450031088</v>
      </c>
      <c r="D125" s="4">
        <f>(-data!$B$2)*((B125^3+data!$E$4*B125^2-(data!$F$2+data!$E$4*data!$A$2)*B125-data!$F$2*data!$E$4)/(B125^3+(data!$E$4+data!$C$2)*B125^2+(data!$E$4*data!$C$2-data!$R$2)*B125-data!$E$4*data!$F$2))</f>
        <v>-1.8195506929017797</v>
      </c>
      <c r="E125" s="18">
        <f>IF(OR(A125&lt;data!$G$2,A125 &gt;data!$H$2),"",A125)</f>
        <v>2.7199999999999851</v>
      </c>
      <c r="F125" s="19">
        <f t="shared" si="5"/>
        <v>2.8146499450031088</v>
      </c>
      <c r="G125" s="19">
        <f t="shared" si="7"/>
        <v>-1.8195506929017797</v>
      </c>
      <c r="H125" s="4" t="str">
        <f t="shared" si="8"/>
        <v/>
      </c>
      <c r="I125" s="4" t="e">
        <f>VLOOKUP(ROUND(A125,2),data!$B$6:$C$209,2,0)</f>
        <v>#N/A</v>
      </c>
      <c r="J125" s="4"/>
      <c r="K125" s="21">
        <f>sigmas!A125</f>
        <v>0</v>
      </c>
      <c r="L125" s="21">
        <f>sigmas!B125</f>
        <v>0</v>
      </c>
      <c r="M125" s="21">
        <f>sigmas!C125</f>
        <v>0</v>
      </c>
      <c r="N125" s="21">
        <f t="shared" si="9"/>
        <v>1</v>
      </c>
      <c r="O125" s="21" t="e">
        <f>LOG(N125/10^(-sgraph!$H$13))</f>
        <v>#VALUE!</v>
      </c>
      <c r="P125" s="21"/>
      <c r="Q125" s="21"/>
      <c r="R125" s="21"/>
    </row>
    <row r="126" spans="1:18" x14ac:dyDescent="0.2">
      <c r="A126" s="17">
        <f>A125+data!$I$2</f>
        <v>2.7299999999999849</v>
      </c>
      <c r="B126" s="17">
        <f t="shared" si="6"/>
        <v>1.8620871366629307E-3</v>
      </c>
      <c r="C126" s="17">
        <f>(-data!$B$2)*((B126^3+data!$D$4*B126^2-(data!$F$2+data!$D$4*data!$A$2)*B126-data!$F$2*data!$D$4)/(B126^3+(data!$D$4+data!$C$2)*B126^2+(data!$D$4*data!$C$2-data!$R$2)*B126-data!$D$4*data!$F$2))</f>
        <v>2.9142714105554886</v>
      </c>
      <c r="D126" s="4">
        <f>(-data!$B$2)*((B126^3+data!$E$4*B126^2-(data!$F$2+data!$E$4*data!$A$2)*B126-data!$F$2*data!$E$4)/(B126^3+(data!$E$4+data!$C$2)*B126^2+(data!$E$4*data!$C$2-data!$R$2)*B126-data!$E$4*data!$F$2))</f>
        <v>-1.7788847191266641</v>
      </c>
      <c r="E126" s="18">
        <f>IF(OR(A126&lt;data!$G$2,A126 &gt;data!$H$2),"",A126)</f>
        <v>2.7299999999999849</v>
      </c>
      <c r="F126" s="19">
        <f t="shared" si="5"/>
        <v>2.9142714105554886</v>
      </c>
      <c r="G126" s="19">
        <f t="shared" si="7"/>
        <v>-1.7788847191266641</v>
      </c>
      <c r="H126" s="4" t="str">
        <f t="shared" si="8"/>
        <v/>
      </c>
      <c r="I126" s="4" t="e">
        <f>VLOOKUP(ROUND(A126,2),data!$B$6:$C$209,2,0)</f>
        <v>#N/A</v>
      </c>
      <c r="J126" s="4"/>
      <c r="K126" s="21">
        <f>sigmas!A126</f>
        <v>0</v>
      </c>
      <c r="L126" s="21">
        <f>sigmas!B126</f>
        <v>0</v>
      </c>
      <c r="M126" s="21">
        <f>sigmas!C126</f>
        <v>0</v>
      </c>
      <c r="N126" s="21">
        <f t="shared" si="9"/>
        <v>1</v>
      </c>
      <c r="O126" s="21" t="e">
        <f>LOG(N126/10^(-sgraph!$H$13))</f>
        <v>#VALUE!</v>
      </c>
      <c r="P126" s="21"/>
      <c r="Q126" s="21"/>
      <c r="R126" s="21"/>
    </row>
    <row r="127" spans="1:18" x14ac:dyDescent="0.2">
      <c r="A127" s="17">
        <f>A126+data!$I$2</f>
        <v>2.7399999999999847</v>
      </c>
      <c r="B127" s="17">
        <f t="shared" si="6"/>
        <v>1.819700858610047E-3</v>
      </c>
      <c r="C127" s="17">
        <f>(-data!$B$2)*((B127^3+data!$D$4*B127^2-(data!$F$2+data!$D$4*data!$A$2)*B127-data!$F$2*data!$D$4)/(B127^3+(data!$D$4+data!$C$2)*B127^2+(data!$D$4*data!$C$2-data!$R$2)*B127-data!$D$4*data!$F$2))</f>
        <v>3.0130790135762076</v>
      </c>
      <c r="D127" s="4">
        <f>(-data!$B$2)*((B127^3+data!$E$4*B127^2-(data!$F$2+data!$E$4*data!$A$2)*B127-data!$F$2*data!$E$4)/(B127^3+(data!$E$4+data!$C$2)*B127^2+(data!$E$4*data!$C$2-data!$R$2)*B127-data!$E$4*data!$F$2))</f>
        <v>-1.7390615558286355</v>
      </c>
      <c r="E127" s="18">
        <f>IF(OR(A127&lt;data!$G$2,A127 &gt;data!$H$2),"",A127)</f>
        <v>2.7399999999999847</v>
      </c>
      <c r="F127" s="19">
        <f t="shared" si="5"/>
        <v>3.0130790135762076</v>
      </c>
      <c r="G127" s="19">
        <f t="shared" si="7"/>
        <v>-1.7390615558286355</v>
      </c>
      <c r="H127" s="4" t="str">
        <f t="shared" si="8"/>
        <v/>
      </c>
      <c r="I127" s="4" t="e">
        <f>VLOOKUP(ROUND(A127,2),data!$B$6:$C$209,2,0)</f>
        <v>#N/A</v>
      </c>
      <c r="J127" s="4"/>
      <c r="K127" s="21">
        <f>sigmas!A127</f>
        <v>0</v>
      </c>
      <c r="L127" s="21">
        <f>sigmas!B127</f>
        <v>0</v>
      </c>
      <c r="M127" s="21">
        <f>sigmas!C127</f>
        <v>0</v>
      </c>
      <c r="N127" s="21">
        <f t="shared" si="9"/>
        <v>1</v>
      </c>
      <c r="O127" s="21" t="e">
        <f>LOG(N127/10^(-sgraph!$H$13))</f>
        <v>#VALUE!</v>
      </c>
      <c r="P127" s="21"/>
      <c r="Q127" s="21"/>
      <c r="R127" s="21"/>
    </row>
    <row r="128" spans="1:18" x14ac:dyDescent="0.2">
      <c r="A128" s="17">
        <f>A127+data!$I$2</f>
        <v>2.7499999999999845</v>
      </c>
      <c r="B128" s="17">
        <f t="shared" si="6"/>
        <v>1.7782794100389854E-3</v>
      </c>
      <c r="C128" s="17">
        <f>(-data!$B$2)*((B128^3+data!$D$4*B128^2-(data!$F$2+data!$D$4*data!$A$2)*B128-data!$F$2*data!$D$4)/(B128^3+(data!$D$4+data!$C$2)*B128^2+(data!$D$4*data!$C$2-data!$R$2)*B128-data!$D$4*data!$F$2))</f>
        <v>3.111073438966617</v>
      </c>
      <c r="D128" s="4">
        <f>(-data!$B$2)*((B128^3+data!$E$4*B128^2-(data!$F$2+data!$E$4*data!$A$2)*B128-data!$F$2*data!$E$4)/(B128^3+(data!$E$4+data!$C$2)*B128^2+(data!$E$4*data!$C$2-data!$R$2)*B128-data!$E$4*data!$F$2))</f>
        <v>-1.7000643870530736</v>
      </c>
      <c r="E128" s="18">
        <f>IF(OR(A128&lt;data!$G$2,A128 &gt;data!$H$2),"",A128)</f>
        <v>2.7499999999999845</v>
      </c>
      <c r="F128" s="19">
        <f t="shared" si="5"/>
        <v>3.111073438966617</v>
      </c>
      <c r="G128" s="19">
        <f t="shared" si="7"/>
        <v>-1.7000643870530736</v>
      </c>
      <c r="H128" s="4" t="str">
        <f t="shared" si="8"/>
        <v/>
      </c>
      <c r="I128" s="4" t="e">
        <f>VLOOKUP(ROUND(A128,2),data!$B$6:$C$209,2,0)</f>
        <v>#N/A</v>
      </c>
      <c r="J128" s="4"/>
      <c r="K128" s="21">
        <f>sigmas!A128</f>
        <v>0</v>
      </c>
      <c r="L128" s="21">
        <f>sigmas!B128</f>
        <v>0</v>
      </c>
      <c r="M128" s="21">
        <f>sigmas!C128</f>
        <v>0</v>
      </c>
      <c r="N128" s="21">
        <f t="shared" si="9"/>
        <v>1</v>
      </c>
      <c r="O128" s="21" t="e">
        <f>LOG(N128/10^(-sgraph!$H$13))</f>
        <v>#VALUE!</v>
      </c>
      <c r="P128" s="21"/>
      <c r="Q128" s="21"/>
      <c r="R128" s="21"/>
    </row>
    <row r="129" spans="1:18" x14ac:dyDescent="0.2">
      <c r="A129" s="17">
        <f>A128+data!$I$2</f>
        <v>2.7599999999999842</v>
      </c>
      <c r="B129" s="17">
        <f t="shared" si="6"/>
        <v>1.7378008287494368E-3</v>
      </c>
      <c r="C129" s="17">
        <f>(-data!$B$2)*((B129^3+data!$D$4*B129^2-(data!$F$2+data!$D$4*data!$A$2)*B129-data!$F$2*data!$D$4)/(B129^3+(data!$D$4+data!$C$2)*B129^2+(data!$D$4*data!$C$2-data!$R$2)*B129-data!$D$4*data!$F$2))</f>
        <v>3.2082550940765469</v>
      </c>
      <c r="D129" s="4">
        <f>(-data!$B$2)*((B129^3+data!$E$4*B129^2-(data!$F$2+data!$E$4*data!$A$2)*B129-data!$F$2*data!$E$4)/(B129^3+(data!$E$4+data!$C$2)*B129^2+(data!$E$4*data!$C$2-data!$R$2)*B129-data!$E$4*data!$F$2))</f>
        <v>-1.6618766548146007</v>
      </c>
      <c r="E129" s="18">
        <f>IF(OR(A129&lt;data!$G$2,A129 &gt;data!$H$2),"",A129)</f>
        <v>2.7599999999999842</v>
      </c>
      <c r="F129" s="19">
        <f t="shared" si="5"/>
        <v>3.2082550940765469</v>
      </c>
      <c r="G129" s="19">
        <f t="shared" si="7"/>
        <v>-1.6618766548146007</v>
      </c>
      <c r="H129" s="4" t="str">
        <f t="shared" si="8"/>
        <v/>
      </c>
      <c r="I129" s="4" t="e">
        <f>VLOOKUP(ROUND(A129,2),data!$B$6:$C$209,2,0)</f>
        <v>#N/A</v>
      </c>
      <c r="J129" s="4"/>
      <c r="K129" s="21">
        <f>sigmas!A129</f>
        <v>0</v>
      </c>
      <c r="L129" s="21">
        <f>sigmas!B129</f>
        <v>0</v>
      </c>
      <c r="M129" s="21">
        <f>sigmas!C129</f>
        <v>0</v>
      </c>
      <c r="N129" s="21">
        <f t="shared" si="9"/>
        <v>1</v>
      </c>
      <c r="O129" s="21" t="e">
        <f>LOG(N129/10^(-sgraph!$H$13))</f>
        <v>#VALUE!</v>
      </c>
      <c r="P129" s="21"/>
      <c r="Q129" s="21"/>
      <c r="R129" s="21"/>
    </row>
    <row r="130" spans="1:18" x14ac:dyDescent="0.2">
      <c r="A130" s="17">
        <f>A129+data!$I$2</f>
        <v>2.769999999999984</v>
      </c>
      <c r="B130" s="17">
        <f t="shared" si="6"/>
        <v>1.6982436524618058E-3</v>
      </c>
      <c r="C130" s="17">
        <f>(-data!$B$2)*((B130^3+data!$D$4*B130^2-(data!$F$2+data!$D$4*data!$A$2)*B130-data!$F$2*data!$D$4)/(B130^3+(data!$D$4+data!$C$2)*B130^2+(data!$D$4*data!$C$2-data!$R$2)*B130-data!$D$4*data!$F$2))</f>
        <v>3.3046241268593066</v>
      </c>
      <c r="D130" s="4">
        <f>(-data!$B$2)*((B130^3+data!$E$4*B130^2-(data!$F$2+data!$E$4*data!$A$2)*B130-data!$F$2*data!$E$4)/(B130^3+(data!$E$4+data!$C$2)*B130^2+(data!$E$4*data!$C$2-data!$R$2)*B130-data!$E$4*data!$F$2))</f>
        <v>-1.6244820575899186</v>
      </c>
      <c r="E130" s="18">
        <f>IF(OR(A130&lt;data!$G$2,A130 &gt;data!$H$2),"",A130)</f>
        <v>2.769999999999984</v>
      </c>
      <c r="F130" s="19">
        <f t="shared" ref="F130:F193" si="10">C130</f>
        <v>3.3046241268593066</v>
      </c>
      <c r="G130" s="19">
        <f t="shared" si="7"/>
        <v>-1.6244820575899186</v>
      </c>
      <c r="H130" s="4" t="str">
        <f t="shared" si="8"/>
        <v/>
      </c>
      <c r="I130" s="4" t="e">
        <f>VLOOKUP(ROUND(A130,2),data!$B$6:$C$209,2,0)</f>
        <v>#N/A</v>
      </c>
      <c r="J130" s="4"/>
      <c r="K130" s="21">
        <f>sigmas!A130</f>
        <v>0</v>
      </c>
      <c r="L130" s="21">
        <f>sigmas!B130</f>
        <v>0</v>
      </c>
      <c r="M130" s="21">
        <f>sigmas!C130</f>
        <v>0</v>
      </c>
      <c r="N130" s="21">
        <f t="shared" si="9"/>
        <v>1</v>
      </c>
      <c r="O130" s="21" t="e">
        <f>LOG(N130/10^(-sgraph!$H$13))</f>
        <v>#VALUE!</v>
      </c>
      <c r="P130" s="21"/>
      <c r="Q130" s="21"/>
      <c r="R130" s="21"/>
    </row>
    <row r="131" spans="1:18" x14ac:dyDescent="0.2">
      <c r="A131" s="17">
        <f>A130+data!$I$2</f>
        <v>2.7799999999999838</v>
      </c>
      <c r="B131" s="17">
        <f t="shared" ref="B131:B194" si="11">10^(-A131)</f>
        <v>1.6595869074376211E-3</v>
      </c>
      <c r="C131" s="17">
        <f>(-data!$B$2)*((B131^3+data!$D$4*B131^2-(data!$F$2+data!$D$4*data!$A$2)*B131-data!$F$2*data!$D$4)/(B131^3+(data!$D$4+data!$C$2)*B131^2+(data!$D$4*data!$C$2-data!$R$2)*B131-data!$D$4*data!$F$2))</f>
        <v>3.4001804441624519</v>
      </c>
      <c r="D131" s="4">
        <f>(-data!$B$2)*((B131^3+data!$E$4*B131^2-(data!$F$2+data!$E$4*data!$A$2)*B131-data!$F$2*data!$E$4)/(B131^3+(data!$E$4+data!$C$2)*B131^2+(data!$E$4*data!$C$2-data!$R$2)*B131-data!$E$4*data!$F$2))</f>
        <v>-1.5878645486715199</v>
      </c>
      <c r="E131" s="18">
        <f>IF(OR(A131&lt;data!$G$2,A131 &gt;data!$H$2),"",A131)</f>
        <v>2.7799999999999838</v>
      </c>
      <c r="F131" s="19">
        <f t="shared" si="10"/>
        <v>3.4001804441624519</v>
      </c>
      <c r="G131" s="19">
        <f t="shared" ref="G131:G194" si="12">D131</f>
        <v>-1.5878645486715199</v>
      </c>
      <c r="H131" s="4" t="str">
        <f t="shared" ref="H131:H194" si="13">IF(ISERROR(I131),"",I131)</f>
        <v/>
      </c>
      <c r="I131" s="4" t="e">
        <f>VLOOKUP(ROUND(A131,2),data!$B$6:$C$209,2,0)</f>
        <v>#N/A</v>
      </c>
      <c r="J131" s="4"/>
      <c r="K131" s="21">
        <f>sigmas!A131</f>
        <v>0</v>
      </c>
      <c r="L131" s="21">
        <f>sigmas!B131</f>
        <v>0</v>
      </c>
      <c r="M131" s="21">
        <f>sigmas!C131</f>
        <v>0</v>
      </c>
      <c r="N131" s="21">
        <f t="shared" ref="N131:N194" si="14">10^(-M131)</f>
        <v>1</v>
      </c>
      <c r="O131" s="21" t="e">
        <f>LOG(N131/10^(-sgraph!$H$13))</f>
        <v>#VALUE!</v>
      </c>
      <c r="P131" s="21"/>
      <c r="Q131" s="21"/>
      <c r="R131" s="21"/>
    </row>
    <row r="132" spans="1:18" x14ac:dyDescent="0.2">
      <c r="A132" s="17">
        <f>A131+data!$I$2</f>
        <v>2.7899999999999836</v>
      </c>
      <c r="B132" s="17">
        <f t="shared" si="11"/>
        <v>1.6218100973589904E-3</v>
      </c>
      <c r="C132" s="17">
        <f>(-data!$B$2)*((B132^3+data!$D$4*B132^2-(data!$F$2+data!$D$4*data!$A$2)*B132-data!$F$2*data!$D$4)/(B132^3+(data!$D$4+data!$C$2)*B132^2+(data!$D$4*data!$C$2-data!$R$2)*B132-data!$D$4*data!$F$2))</f>
        <v>3.4949237301081224</v>
      </c>
      <c r="D132" s="4">
        <f>(-data!$B$2)*((B132^3+data!$E$4*B132^2-(data!$F$2+data!$E$4*data!$A$2)*B132-data!$F$2*data!$E$4)/(B132^3+(data!$E$4+data!$C$2)*B132^2+(data!$E$4*data!$C$2-data!$R$2)*B132-data!$E$4*data!$F$2))</f>
        <v>-1.5520083343907007</v>
      </c>
      <c r="E132" s="18">
        <f>IF(OR(A132&lt;data!$G$2,A132 &gt;data!$H$2),"",A132)</f>
        <v>2.7899999999999836</v>
      </c>
      <c r="F132" s="19">
        <f t="shared" si="10"/>
        <v>3.4949237301081224</v>
      </c>
      <c r="G132" s="19">
        <f t="shared" si="12"/>
        <v>-1.5520083343907007</v>
      </c>
      <c r="H132" s="4" t="str">
        <f t="shared" si="13"/>
        <v/>
      </c>
      <c r="I132" s="4" t="e">
        <f>VLOOKUP(ROUND(A132,2),data!$B$6:$C$209,2,0)</f>
        <v>#N/A</v>
      </c>
      <c r="J132" s="4"/>
      <c r="K132" s="21">
        <f>sigmas!A132</f>
        <v>0</v>
      </c>
      <c r="L132" s="21">
        <f>sigmas!B132</f>
        <v>0</v>
      </c>
      <c r="M132" s="21">
        <f>sigmas!C132</f>
        <v>0</v>
      </c>
      <c r="N132" s="21">
        <f t="shared" si="14"/>
        <v>1</v>
      </c>
      <c r="O132" s="21" t="e">
        <f>LOG(N132/10^(-sgraph!$H$13))</f>
        <v>#VALUE!</v>
      </c>
      <c r="P132" s="21"/>
      <c r="Q132" s="21"/>
      <c r="R132" s="21"/>
    </row>
    <row r="133" spans="1:18" x14ac:dyDescent="0.2">
      <c r="A133" s="17">
        <f>A132+data!$I$2</f>
        <v>2.7999999999999834</v>
      </c>
      <c r="B133" s="17">
        <f t="shared" si="11"/>
        <v>1.5848931924611726E-3</v>
      </c>
      <c r="C133" s="17">
        <f>(-data!$B$2)*((B133^3+data!$D$4*B133^2-(data!$F$2+data!$D$4*data!$A$2)*B133-data!$F$2*data!$D$4)/(B133^3+(data!$D$4+data!$C$2)*B133^2+(data!$D$4*data!$C$2-data!$R$2)*B133-data!$D$4*data!$F$2))</f>
        <v>3.5888534645173684</v>
      </c>
      <c r="D133" s="4">
        <f>(-data!$B$2)*((B133^3+data!$E$4*B133^2-(data!$F$2+data!$E$4*data!$A$2)*B133-data!$F$2*data!$E$4)/(B133^3+(data!$E$4+data!$C$2)*B133^2+(data!$E$4*data!$C$2-data!$R$2)*B133-data!$E$4*data!$F$2))</f>
        <v>-1.5168978722179565</v>
      </c>
      <c r="E133" s="18">
        <f>IF(OR(A133&lt;data!$G$2,A133 &gt;data!$H$2),"",A133)</f>
        <v>2.7999999999999834</v>
      </c>
      <c r="F133" s="19">
        <f t="shared" si="10"/>
        <v>3.5888534645173684</v>
      </c>
      <c r="G133" s="19">
        <f t="shared" si="12"/>
        <v>-1.5168978722179565</v>
      </c>
      <c r="H133" s="4" t="str">
        <f t="shared" si="13"/>
        <v/>
      </c>
      <c r="I133" s="4" t="e">
        <f>VLOOKUP(ROUND(A133,2),data!$B$6:$C$209,2,0)</f>
        <v>#N/A</v>
      </c>
      <c r="J133" s="4"/>
      <c r="K133" s="21">
        <f>sigmas!A133</f>
        <v>0</v>
      </c>
      <c r="L133" s="21">
        <f>sigmas!B133</f>
        <v>0</v>
      </c>
      <c r="M133" s="21">
        <f>sigmas!C133</f>
        <v>0</v>
      </c>
      <c r="N133" s="21">
        <f t="shared" si="14"/>
        <v>1</v>
      </c>
      <c r="O133" s="21" t="e">
        <f>LOG(N133/10^(-sgraph!$H$13))</f>
        <v>#VALUE!</v>
      </c>
      <c r="P133" s="21"/>
      <c r="Q133" s="21"/>
      <c r="R133" s="21"/>
    </row>
    <row r="134" spans="1:18" x14ac:dyDescent="0.2">
      <c r="A134" s="17">
        <f>A133+data!$I$2</f>
        <v>2.8099999999999832</v>
      </c>
      <c r="B134" s="17">
        <f t="shared" si="11"/>
        <v>1.548816618912541E-3</v>
      </c>
      <c r="C134" s="17">
        <f>(-data!$B$2)*((B134^3+data!$D$4*B134^2-(data!$F$2+data!$D$4*data!$A$2)*B134-data!$F$2*data!$D$4)/(B134^3+(data!$D$4+data!$C$2)*B134^2+(data!$D$4*data!$C$2-data!$R$2)*B134-data!$D$4*data!$F$2))</f>
        <v>3.6819689413332086</v>
      </c>
      <c r="D134" s="4">
        <f>(-data!$B$2)*((B134^3+data!$E$4*B134^2-(data!$F$2+data!$E$4*data!$A$2)*B134-data!$F$2*data!$E$4)/(B134^3+(data!$E$4+data!$C$2)*B134^2+(data!$E$4*data!$C$2-data!$R$2)*B134-data!$E$4*data!$F$2))</f>
        <v>-1.4825178687486107</v>
      </c>
      <c r="E134" s="18">
        <f>IF(OR(A134&lt;data!$G$2,A134 &gt;data!$H$2),"",A134)</f>
        <v>2.8099999999999832</v>
      </c>
      <c r="F134" s="19">
        <f t="shared" si="10"/>
        <v>3.6819689413332086</v>
      </c>
      <c r="G134" s="19">
        <f t="shared" si="12"/>
        <v>-1.4825178687486107</v>
      </c>
      <c r="H134" s="4" t="str">
        <f t="shared" si="13"/>
        <v/>
      </c>
      <c r="I134" s="4" t="e">
        <f>VLOOKUP(ROUND(A134,2),data!$B$6:$C$209,2,0)</f>
        <v>#N/A</v>
      </c>
      <c r="J134" s="4"/>
      <c r="K134" s="21">
        <f>sigmas!A134</f>
        <v>0</v>
      </c>
      <c r="L134" s="21">
        <f>sigmas!B134</f>
        <v>0</v>
      </c>
      <c r="M134" s="21">
        <f>sigmas!C134</f>
        <v>0</v>
      </c>
      <c r="N134" s="21">
        <f t="shared" si="14"/>
        <v>1</v>
      </c>
      <c r="O134" s="21" t="e">
        <f>LOG(N134/10^(-sgraph!$H$13))</f>
        <v>#VALUE!</v>
      </c>
      <c r="P134" s="21"/>
      <c r="Q134" s="21"/>
      <c r="R134" s="21"/>
    </row>
    <row r="135" spans="1:18" x14ac:dyDescent="0.2">
      <c r="A135" s="17">
        <f>A134+data!$I$2</f>
        <v>2.819999999999983</v>
      </c>
      <c r="B135" s="17">
        <f t="shared" si="11"/>
        <v>1.5135612484362662E-3</v>
      </c>
      <c r="C135" s="17">
        <f>(-data!$B$2)*((B135^3+data!$D$4*B135^2-(data!$F$2+data!$D$4*data!$A$2)*B135-data!$F$2*data!$D$4)/(B135^3+(data!$D$4+data!$C$2)*B135^2+(data!$D$4*data!$C$2-data!$R$2)*B135-data!$D$4*data!$F$2))</f>
        <v>3.7742692869981722</v>
      </c>
      <c r="D135" s="4">
        <f>(-data!$B$2)*((B135^3+data!$E$4*B135^2-(data!$F$2+data!$E$4*data!$A$2)*B135-data!$F$2*data!$E$4)/(B135^3+(data!$E$4+data!$C$2)*B135^2+(data!$E$4*data!$C$2-data!$R$2)*B135-data!$E$4*data!$F$2))</f>
        <v>-1.4488532775811462</v>
      </c>
      <c r="E135" s="18">
        <f>IF(OR(A135&lt;data!$G$2,A135 &gt;data!$H$2),"",A135)</f>
        <v>2.819999999999983</v>
      </c>
      <c r="F135" s="19">
        <f t="shared" si="10"/>
        <v>3.7742692869981722</v>
      </c>
      <c r="G135" s="19">
        <f t="shared" si="12"/>
        <v>-1.4488532775811462</v>
      </c>
      <c r="H135" s="4" t="str">
        <f t="shared" si="13"/>
        <v/>
      </c>
      <c r="I135" s="4" t="e">
        <f>VLOOKUP(ROUND(A135,2),data!$B$6:$C$209,2,0)</f>
        <v>#N/A</v>
      </c>
      <c r="J135" s="4"/>
      <c r="K135" s="21">
        <f>sigmas!A135</f>
        <v>0</v>
      </c>
      <c r="L135" s="21">
        <f>sigmas!B135</f>
        <v>0</v>
      </c>
      <c r="M135" s="21">
        <f>sigmas!C135</f>
        <v>0</v>
      </c>
      <c r="N135" s="21">
        <f t="shared" si="14"/>
        <v>1</v>
      </c>
      <c r="O135" s="21" t="e">
        <f>LOG(N135/10^(-sgraph!$H$13))</f>
        <v>#VALUE!</v>
      </c>
      <c r="P135" s="21"/>
      <c r="Q135" s="21"/>
      <c r="R135" s="21"/>
    </row>
    <row r="136" spans="1:18" x14ac:dyDescent="0.2">
      <c r="A136" s="17">
        <f>A135+data!$I$2</f>
        <v>2.8299999999999828</v>
      </c>
      <c r="B136" s="17">
        <f t="shared" si="11"/>
        <v>1.4791083881682658E-3</v>
      </c>
      <c r="C136" s="17">
        <f>(-data!$B$2)*((B136^3+data!$D$4*B136^2-(data!$F$2+data!$D$4*data!$A$2)*B136-data!$F$2*data!$D$4)/(B136^3+(data!$D$4+data!$C$2)*B136^2+(data!$D$4*data!$C$2-data!$R$2)*B136-data!$D$4*data!$F$2))</f>
        <v>3.865753478742683</v>
      </c>
      <c r="D136" s="4">
        <f>(-data!$B$2)*((B136^3+data!$E$4*B136^2-(data!$F$2+data!$E$4*data!$A$2)*B136-data!$F$2*data!$E$4)/(B136^3+(data!$E$4+data!$C$2)*B136^2+(data!$E$4*data!$C$2-data!$R$2)*B136-data!$E$4*data!$F$2))</f>
        <v>-1.4158892970955135</v>
      </c>
      <c r="E136" s="18">
        <f>IF(OR(A136&lt;data!$G$2,A136 &gt;data!$H$2),"",A136)</f>
        <v>2.8299999999999828</v>
      </c>
      <c r="F136" s="19">
        <f t="shared" si="10"/>
        <v>3.865753478742683</v>
      </c>
      <c r="G136" s="19">
        <f t="shared" si="12"/>
        <v>-1.4158892970955135</v>
      </c>
      <c r="H136" s="4" t="str">
        <f t="shared" si="13"/>
        <v/>
      </c>
      <c r="I136" s="4" t="e">
        <f>VLOOKUP(ROUND(A136,2),data!$B$6:$C$209,2,0)</f>
        <v>#N/A</v>
      </c>
      <c r="J136" s="4"/>
      <c r="K136" s="21">
        <f>sigmas!A136</f>
        <v>0</v>
      </c>
      <c r="L136" s="21">
        <f>sigmas!B136</f>
        <v>0</v>
      </c>
      <c r="M136" s="21">
        <f>sigmas!C136</f>
        <v>0</v>
      </c>
      <c r="N136" s="21">
        <f t="shared" si="14"/>
        <v>1</v>
      </c>
      <c r="O136" s="21" t="e">
        <f>LOG(N136/10^(-sgraph!$H$13))</f>
        <v>#VALUE!</v>
      </c>
      <c r="P136" s="21"/>
      <c r="Q136" s="21"/>
      <c r="R136" s="21"/>
    </row>
    <row r="137" spans="1:18" x14ac:dyDescent="0.2">
      <c r="A137" s="17">
        <f>A136+data!$I$2</f>
        <v>2.8399999999999825</v>
      </c>
      <c r="B137" s="17">
        <f t="shared" si="11"/>
        <v>1.4454397707459848E-3</v>
      </c>
      <c r="C137" s="17">
        <f>(-data!$B$2)*((B137^3+data!$D$4*B137^2-(data!$F$2+data!$D$4*data!$A$2)*B137-data!$F$2*data!$D$4)/(B137^3+(data!$D$4+data!$C$2)*B137^2+(data!$D$4*data!$C$2-data!$R$2)*B137-data!$D$4*data!$F$2))</f>
        <v>3.956420362741881</v>
      </c>
      <c r="D137" s="4">
        <f>(-data!$B$2)*((B137^3+data!$E$4*B137^2-(data!$F$2+data!$E$4*data!$A$2)*B137-data!$F$2*data!$E$4)/(B137^3+(data!$E$4+data!$C$2)*B137^2+(data!$E$4*data!$C$2-data!$R$2)*B137-data!$E$4*data!$F$2))</f>
        <v>-1.3836113681382955</v>
      </c>
      <c r="E137" s="18">
        <f>IF(OR(A137&lt;data!$G$2,A137 &gt;data!$H$2),"",A137)</f>
        <v>2.8399999999999825</v>
      </c>
      <c r="F137" s="19">
        <f t="shared" si="10"/>
        <v>3.956420362741881</v>
      </c>
      <c r="G137" s="19">
        <f t="shared" si="12"/>
        <v>-1.3836113681382955</v>
      </c>
      <c r="H137" s="4" t="str">
        <f t="shared" si="13"/>
        <v/>
      </c>
      <c r="I137" s="4" t="e">
        <f>VLOOKUP(ROUND(A137,2),data!$B$6:$C$209,2,0)</f>
        <v>#N/A</v>
      </c>
      <c r="J137" s="4"/>
      <c r="K137" s="21">
        <f>sigmas!A137</f>
        <v>0</v>
      </c>
      <c r="L137" s="21">
        <f>sigmas!B137</f>
        <v>0</v>
      </c>
      <c r="M137" s="21">
        <f>sigmas!C137</f>
        <v>0</v>
      </c>
      <c r="N137" s="21">
        <f t="shared" si="14"/>
        <v>1</v>
      </c>
      <c r="O137" s="21" t="e">
        <f>LOG(N137/10^(-sgraph!$H$13))</f>
        <v>#VALUE!</v>
      </c>
      <c r="P137" s="21"/>
      <c r="Q137" s="21"/>
      <c r="R137" s="21"/>
    </row>
    <row r="138" spans="1:18" x14ac:dyDescent="0.2">
      <c r="A138" s="17">
        <f>A137+data!$I$2</f>
        <v>2.8499999999999823</v>
      </c>
      <c r="B138" s="17">
        <f t="shared" si="11"/>
        <v>1.4125375446228103E-3</v>
      </c>
      <c r="C138" s="17">
        <f>(-data!$B$2)*((B138^3+data!$D$4*B138^2-(data!$F$2+data!$D$4*data!$A$2)*B138-data!$F$2*data!$D$4)/(B138^3+(data!$D$4+data!$C$2)*B138^2+(data!$D$4*data!$C$2-data!$R$2)*B138-data!$D$4*data!$F$2))</f>
        <v>4.0462686720993357</v>
      </c>
      <c r="D138" s="4">
        <f>(-data!$B$2)*((B138^3+data!$E$4*B138^2-(data!$F$2+data!$E$4*data!$A$2)*B138-data!$F$2*data!$E$4)/(B138^3+(data!$E$4+data!$C$2)*B138^2+(data!$E$4*data!$C$2-data!$R$2)*B138-data!$E$4*data!$F$2))</f>
        <v>-1.3520051716214523</v>
      </c>
      <c r="E138" s="18">
        <f>IF(OR(A138&lt;data!$G$2,A138 &gt;data!$H$2),"",A138)</f>
        <v>2.8499999999999823</v>
      </c>
      <c r="F138" s="19">
        <f t="shared" si="10"/>
        <v>4.0462686720993357</v>
      </c>
      <c r="G138" s="19">
        <f t="shared" si="12"/>
        <v>-1.3520051716214523</v>
      </c>
      <c r="H138" s="4" t="str">
        <f t="shared" si="13"/>
        <v/>
      </c>
      <c r="I138" s="4" t="e">
        <f>VLOOKUP(ROUND(A138,2),data!$B$6:$C$209,2,0)</f>
        <v>#N/A</v>
      </c>
      <c r="J138" s="4"/>
      <c r="K138" s="21">
        <f>sigmas!A138</f>
        <v>0</v>
      </c>
      <c r="L138" s="21">
        <f>sigmas!B138</f>
        <v>0</v>
      </c>
      <c r="M138" s="21">
        <f>sigmas!C138</f>
        <v>0</v>
      </c>
      <c r="N138" s="21">
        <f t="shared" si="14"/>
        <v>1</v>
      </c>
      <c r="O138" s="21" t="e">
        <f>LOG(N138/10^(-sgraph!$H$13))</f>
        <v>#VALUE!</v>
      </c>
      <c r="P138" s="21"/>
      <c r="Q138" s="21"/>
      <c r="R138" s="21"/>
    </row>
    <row r="139" spans="1:18" x14ac:dyDescent="0.2">
      <c r="A139" s="17">
        <f>A138+data!$I$2</f>
        <v>2.8599999999999821</v>
      </c>
      <c r="B139" s="17">
        <f t="shared" si="11"/>
        <v>1.380384264602941E-3</v>
      </c>
      <c r="C139" s="17">
        <f>(-data!$B$2)*((B139^3+data!$D$4*B139^2-(data!$F$2+data!$D$4*data!$A$2)*B139-data!$F$2*data!$D$4)/(B139^3+(data!$D$4+data!$C$2)*B139^2+(data!$D$4*data!$C$2-data!$R$2)*B139-data!$D$4*data!$F$2))</f>
        <v>4.1352970446176052</v>
      </c>
      <c r="D139" s="4">
        <f>(-data!$B$2)*((B139^3+data!$E$4*B139^2-(data!$F$2+data!$E$4*data!$A$2)*B139-data!$F$2*data!$E$4)/(B139^3+(data!$E$4+data!$C$2)*B139^2+(data!$E$4*data!$C$2-data!$R$2)*B139-data!$E$4*data!$F$2))</f>
        <v>-1.3210566260409884</v>
      </c>
      <c r="E139" s="18">
        <f>IF(OR(A139&lt;data!$G$2,A139 &gt;data!$H$2),"",A139)</f>
        <v>2.8599999999999821</v>
      </c>
      <c r="F139" s="19">
        <f t="shared" si="10"/>
        <v>4.1352970446176052</v>
      </c>
      <c r="G139" s="19">
        <f t="shared" si="12"/>
        <v>-1.3210566260409884</v>
      </c>
      <c r="H139" s="4" t="str">
        <f t="shared" si="13"/>
        <v/>
      </c>
      <c r="I139" s="4" t="e">
        <f>VLOOKUP(ROUND(A139,2),data!$B$6:$C$209,2,0)</f>
        <v>#N/A</v>
      </c>
      <c r="J139" s="4"/>
      <c r="K139" s="21">
        <f>sigmas!A139</f>
        <v>0</v>
      </c>
      <c r="L139" s="21">
        <f>sigmas!B139</f>
        <v>0</v>
      </c>
      <c r="M139" s="21">
        <f>sigmas!C139</f>
        <v>0</v>
      </c>
      <c r="N139" s="21">
        <f t="shared" si="14"/>
        <v>1</v>
      </c>
      <c r="O139" s="21" t="e">
        <f>LOG(N139/10^(-sgraph!$H$13))</f>
        <v>#VALUE!</v>
      </c>
      <c r="P139" s="21"/>
      <c r="Q139" s="21"/>
      <c r="R139" s="21"/>
    </row>
    <row r="140" spans="1:18" x14ac:dyDescent="0.2">
      <c r="A140" s="17">
        <f>A139+data!$I$2</f>
        <v>2.8699999999999819</v>
      </c>
      <c r="B140" s="17">
        <f t="shared" si="11"/>
        <v>1.3489628825917085E-3</v>
      </c>
      <c r="C140" s="17">
        <f>(-data!$B$2)*((B140^3+data!$D$4*B140^2-(data!$F$2+data!$D$4*data!$A$2)*B140-data!$F$2*data!$D$4)/(B140^3+(data!$D$4+data!$C$2)*B140^2+(data!$D$4*data!$C$2-data!$R$2)*B140-data!$D$4*data!$F$2))</f>
        <v>4.2235040403167758</v>
      </c>
      <c r="D140" s="4">
        <f>(-data!$B$2)*((B140^3+data!$E$4*B140^2-(data!$F$2+data!$E$4*data!$A$2)*B140-data!$F$2*data!$E$4)/(B140^3+(data!$E$4+data!$C$2)*B140^2+(data!$E$4*data!$C$2-data!$R$2)*B140-data!$E$4*data!$F$2))</f>
        <v>-1.2907518849216819</v>
      </c>
      <c r="E140" s="18">
        <f>IF(OR(A140&lt;data!$G$2,A140 &gt;data!$H$2),"",A140)</f>
        <v>2.8699999999999819</v>
      </c>
      <c r="F140" s="19">
        <f t="shared" si="10"/>
        <v>4.2235040403167758</v>
      </c>
      <c r="G140" s="19">
        <f t="shared" si="12"/>
        <v>-1.2907518849216819</v>
      </c>
      <c r="H140" s="4" t="str">
        <f t="shared" si="13"/>
        <v/>
      </c>
      <c r="I140" s="4" t="e">
        <f>VLOOKUP(ROUND(A140,2),data!$B$6:$C$209,2,0)</f>
        <v>#N/A</v>
      </c>
      <c r="J140" s="4"/>
      <c r="K140" s="21">
        <f>sigmas!A140</f>
        <v>0</v>
      </c>
      <c r="L140" s="21">
        <f>sigmas!B140</f>
        <v>0</v>
      </c>
      <c r="M140" s="21">
        <f>sigmas!C140</f>
        <v>0</v>
      </c>
      <c r="N140" s="21">
        <f t="shared" si="14"/>
        <v>1</v>
      </c>
      <c r="O140" s="21" t="e">
        <f>LOG(N140/10^(-sgraph!$H$13))</f>
        <v>#VALUE!</v>
      </c>
      <c r="P140" s="21"/>
      <c r="Q140" s="21"/>
      <c r="R140" s="21"/>
    </row>
    <row r="141" spans="1:18" x14ac:dyDescent="0.2">
      <c r="A141" s="17">
        <f>A140+data!$I$2</f>
        <v>2.8799999999999817</v>
      </c>
      <c r="B141" s="17">
        <f t="shared" si="11"/>
        <v>1.3182567385564619E-3</v>
      </c>
      <c r="C141" s="17">
        <f>(-data!$B$2)*((B141^3+data!$D$4*B141^2-(data!$F$2+data!$D$4*data!$A$2)*B141-data!$F$2*data!$D$4)/(B141^3+(data!$D$4+data!$C$2)*B141^2+(data!$D$4*data!$C$2-data!$R$2)*B141-data!$D$4*data!$F$2))</f>
        <v>4.3108881586636194</v>
      </c>
      <c r="D141" s="4">
        <f>(-data!$B$2)*((B141^3+data!$E$4*B141^2-(data!$F$2+data!$E$4*data!$A$2)*B141-data!$F$2*data!$E$4)/(B141^3+(data!$E$4+data!$C$2)*B141^2+(data!$E$4*data!$C$2-data!$R$2)*B141-data!$E$4*data!$F$2))</f>
        <v>-1.2610773341937613</v>
      </c>
      <c r="E141" s="18">
        <f>IF(OR(A141&lt;data!$G$2,A141 &gt;data!$H$2),"",A141)</f>
        <v>2.8799999999999817</v>
      </c>
      <c r="F141" s="19">
        <f t="shared" si="10"/>
        <v>4.3108881586636194</v>
      </c>
      <c r="G141" s="19">
        <f t="shared" si="12"/>
        <v>-1.2610773341937613</v>
      </c>
      <c r="H141" s="4" t="str">
        <f t="shared" si="13"/>
        <v/>
      </c>
      <c r="I141" s="4" t="e">
        <f>VLOOKUP(ROUND(A141,2),data!$B$6:$C$209,2,0)</f>
        <v>#N/A</v>
      </c>
      <c r="J141" s="4"/>
      <c r="K141" s="21">
        <f>sigmas!A141</f>
        <v>0</v>
      </c>
      <c r="L141" s="21">
        <f>sigmas!B141</f>
        <v>0</v>
      </c>
      <c r="M141" s="21">
        <f>sigmas!C141</f>
        <v>0</v>
      </c>
      <c r="N141" s="21">
        <f t="shared" si="14"/>
        <v>1</v>
      </c>
      <c r="O141" s="21" t="e">
        <f>LOG(N141/10^(-sgraph!$H$13))</f>
        <v>#VALUE!</v>
      </c>
      <c r="P141" s="21"/>
      <c r="Q141" s="21"/>
      <c r="R141" s="21"/>
    </row>
    <row r="142" spans="1:18" x14ac:dyDescent="0.2">
      <c r="A142" s="17">
        <f>A141+data!$I$2</f>
        <v>2.8899999999999815</v>
      </c>
      <c r="B142" s="17">
        <f t="shared" si="11"/>
        <v>1.2882495516931879E-3</v>
      </c>
      <c r="C142" s="17">
        <f>(-data!$B$2)*((B142^3+data!$D$4*B142^2-(data!$F$2+data!$D$4*data!$A$2)*B142-data!$F$2*data!$D$4)/(B142^3+(data!$D$4+data!$C$2)*B142^2+(data!$D$4*data!$C$2-data!$R$2)*B142-data!$D$4*data!$F$2))</f>
        <v>4.3974478554756784</v>
      </c>
      <c r="D142" s="4">
        <f>(-data!$B$2)*((B142^3+data!$E$4*B142^2-(data!$F$2+data!$E$4*data!$A$2)*B142-data!$F$2*data!$E$4)/(B142^3+(data!$E$4+data!$C$2)*B142^2+(data!$E$4*data!$C$2-data!$R$2)*B142-data!$E$4*data!$F$2))</f>
        <v>-1.2320195895070984</v>
      </c>
      <c r="E142" s="18">
        <f>IF(OR(A142&lt;data!$G$2,A142 &gt;data!$H$2),"",A142)</f>
        <v>2.8899999999999815</v>
      </c>
      <c r="F142" s="19">
        <f t="shared" si="10"/>
        <v>4.3974478554756784</v>
      </c>
      <c r="G142" s="19">
        <f t="shared" si="12"/>
        <v>-1.2320195895070984</v>
      </c>
      <c r="H142" s="4" t="str">
        <f t="shared" si="13"/>
        <v/>
      </c>
      <c r="I142" s="4" t="e">
        <f>VLOOKUP(ROUND(A142,2),data!$B$6:$C$209,2,0)</f>
        <v>#N/A</v>
      </c>
      <c r="J142" s="4"/>
      <c r="K142" s="21">
        <f>sigmas!A142</f>
        <v>0</v>
      </c>
      <c r="L142" s="21">
        <f>sigmas!B142</f>
        <v>0</v>
      </c>
      <c r="M142" s="21">
        <f>sigmas!C142</f>
        <v>0</v>
      </c>
      <c r="N142" s="21">
        <f t="shared" si="14"/>
        <v>1</v>
      </c>
      <c r="O142" s="21" t="e">
        <f>LOG(N142/10^(-sgraph!$H$13))</f>
        <v>#VALUE!</v>
      </c>
      <c r="P142" s="21"/>
      <c r="Q142" s="21"/>
      <c r="R142" s="21"/>
    </row>
    <row r="143" spans="1:18" x14ac:dyDescent="0.2">
      <c r="A143" s="17">
        <f>A142+data!$I$2</f>
        <v>2.8999999999999813</v>
      </c>
      <c r="B143" s="17">
        <f t="shared" si="11"/>
        <v>1.258925411794221E-3</v>
      </c>
      <c r="C143" s="17">
        <f>(-data!$B$2)*((B143^3+data!$D$4*B143^2-(data!$F$2+data!$D$4*data!$A$2)*B143-data!$F$2*data!$D$4)/(B143^3+(data!$D$4+data!$C$2)*B143^2+(data!$D$4*data!$C$2-data!$R$2)*B143-data!$D$4*data!$F$2))</f>
        <v>4.4831815594660762</v>
      </c>
      <c r="D143" s="4">
        <f>(-data!$B$2)*((B143^3+data!$E$4*B143^2-(data!$F$2+data!$E$4*data!$A$2)*B143-data!$F$2*data!$E$4)/(B143^3+(data!$E$4+data!$C$2)*B143^2+(data!$E$4*data!$C$2-data!$R$2)*B143-data!$E$4*data!$F$2))</f>
        <v>-1.2035654934883391</v>
      </c>
      <c r="E143" s="18">
        <f>IF(OR(A143&lt;data!$G$2,A143 &gt;data!$H$2),"",A143)</f>
        <v>2.8999999999999813</v>
      </c>
      <c r="F143" s="19">
        <f t="shared" si="10"/>
        <v>4.4831815594660762</v>
      </c>
      <c r="G143" s="19">
        <f t="shared" si="12"/>
        <v>-1.2035654934883391</v>
      </c>
      <c r="H143" s="4" t="str">
        <f t="shared" si="13"/>
        <v/>
      </c>
      <c r="I143" s="4" t="e">
        <f>VLOOKUP(ROUND(A143,2),data!$B$6:$C$209,2,0)</f>
        <v>#N/A</v>
      </c>
      <c r="J143" s="4"/>
      <c r="K143" s="21">
        <f>sigmas!A143</f>
        <v>0</v>
      </c>
      <c r="L143" s="21">
        <f>sigmas!B143</f>
        <v>0</v>
      </c>
      <c r="M143" s="21">
        <f>sigmas!C143</f>
        <v>0</v>
      </c>
      <c r="N143" s="21">
        <f t="shared" si="14"/>
        <v>1</v>
      </c>
      <c r="O143" s="21" t="e">
        <f>LOG(N143/10^(-sgraph!$H$13))</f>
        <v>#VALUE!</v>
      </c>
      <c r="P143" s="21"/>
      <c r="Q143" s="21"/>
      <c r="R143" s="21"/>
    </row>
    <row r="144" spans="1:18" x14ac:dyDescent="0.2">
      <c r="A144" s="17">
        <f>A143+data!$I$2</f>
        <v>2.909999999999981</v>
      </c>
      <c r="B144" s="17">
        <f t="shared" si="11"/>
        <v>1.2302687708124344E-3</v>
      </c>
      <c r="C144" s="17">
        <f>(-data!$B$2)*((B144^3+data!$D$4*B144^2-(data!$F$2+data!$D$4*data!$A$2)*B144-data!$F$2*data!$D$4)/(B144^3+(data!$D$4+data!$C$2)*B144^2+(data!$D$4*data!$C$2-data!$R$2)*B144-data!$D$4*data!$F$2))</f>
        <v>4.5680876883967958</v>
      </c>
      <c r="D144" s="4">
        <f>(-data!$B$2)*((B144^3+data!$E$4*B144^2-(data!$F$2+data!$E$4*data!$A$2)*B144-data!$F$2*data!$E$4)/(B144^3+(data!$E$4+data!$C$2)*B144^2+(data!$E$4*data!$C$2-data!$R$2)*B144-data!$E$4*data!$F$2))</f>
        <v>-1.1757021129460494</v>
      </c>
      <c r="E144" s="18">
        <f>IF(OR(A144&lt;data!$G$2,A144 &gt;data!$H$2),"",A144)</f>
        <v>2.909999999999981</v>
      </c>
      <c r="F144" s="19">
        <f t="shared" si="10"/>
        <v>4.5680876883967958</v>
      </c>
      <c r="G144" s="19">
        <f t="shared" si="12"/>
        <v>-1.1757021129460494</v>
      </c>
      <c r="H144" s="4" t="str">
        <f t="shared" si="13"/>
        <v/>
      </c>
      <c r="I144" s="4" t="e">
        <f>VLOOKUP(ROUND(A144,2),data!$B$6:$C$209,2,0)</f>
        <v>#N/A</v>
      </c>
      <c r="J144" s="20"/>
      <c r="K144" s="21">
        <f>sigmas!A144</f>
        <v>0</v>
      </c>
      <c r="L144" s="21">
        <f>sigmas!B144</f>
        <v>0</v>
      </c>
      <c r="M144" s="21">
        <f>sigmas!C144</f>
        <v>0</v>
      </c>
      <c r="N144" s="21">
        <f t="shared" si="14"/>
        <v>1</v>
      </c>
      <c r="O144" s="21" t="e">
        <f>LOG(N144/10^(-sgraph!$H$13))</f>
        <v>#VALUE!</v>
      </c>
      <c r="P144" s="21"/>
      <c r="Q144" s="21"/>
      <c r="R144" s="21"/>
    </row>
    <row r="145" spans="1:18" x14ac:dyDescent="0.2">
      <c r="A145" s="17">
        <f>A144+data!$I$2</f>
        <v>2.9199999999999808</v>
      </c>
      <c r="B145" s="17">
        <f t="shared" si="11"/>
        <v>1.2022644346174657E-3</v>
      </c>
      <c r="C145" s="17">
        <f>(-data!$B$2)*((B145^3+data!$D$4*B145^2-(data!$F$2+data!$D$4*data!$A$2)*B145-data!$F$2*data!$D$4)/(B145^3+(data!$D$4+data!$C$2)*B145^2+(data!$D$4*data!$C$2-data!$R$2)*B145-data!$D$4*data!$F$2))</f>
        <v>4.6521646648098383</v>
      </c>
      <c r="D145" s="4">
        <f>(-data!$B$2)*((B145^3+data!$E$4*B145^2-(data!$F$2+data!$E$4*data!$A$2)*B145-data!$F$2*data!$E$4)/(B145^3+(data!$E$4+data!$C$2)*B145^2+(data!$E$4*data!$C$2-data!$R$2)*B145-data!$E$4*data!$F$2))</f>
        <v>-1.1484167360288184</v>
      </c>
      <c r="E145" s="18">
        <f>IF(OR(A145&lt;data!$G$2,A145 &gt;data!$H$2),"",A145)</f>
        <v>2.9199999999999808</v>
      </c>
      <c r="F145" s="19">
        <f t="shared" si="10"/>
        <v>4.6521646648098383</v>
      </c>
      <c r="G145" s="19">
        <f t="shared" si="12"/>
        <v>-1.1484167360288184</v>
      </c>
      <c r="H145" s="4" t="str">
        <f t="shared" si="13"/>
        <v/>
      </c>
      <c r="I145" s="4" t="e">
        <f>VLOOKUP(ROUND(A145,2),data!$B$6:$C$209,2,0)</f>
        <v>#N/A</v>
      </c>
      <c r="J145" s="4"/>
      <c r="K145" s="21">
        <f>sigmas!A145</f>
        <v>0</v>
      </c>
      <c r="L145" s="21">
        <f>sigmas!B145</f>
        <v>0</v>
      </c>
      <c r="M145" s="21">
        <f>sigmas!C145</f>
        <v>0</v>
      </c>
      <c r="N145" s="21">
        <f t="shared" si="14"/>
        <v>1</v>
      </c>
      <c r="O145" s="21" t="e">
        <f>LOG(N145/10^(-sgraph!$H$13))</f>
        <v>#VALUE!</v>
      </c>
      <c r="P145" s="21"/>
      <c r="Q145" s="21"/>
      <c r="R145" s="21"/>
    </row>
    <row r="146" spans="1:18" x14ac:dyDescent="0.2">
      <c r="A146" s="17">
        <f>A145+data!$I$2</f>
        <v>2.9299999999999806</v>
      </c>
      <c r="B146" s="17">
        <f t="shared" si="11"/>
        <v>1.1748975549395811E-3</v>
      </c>
      <c r="C146" s="17">
        <f>(-data!$B$2)*((B146^3+data!$D$4*B146^2-(data!$F$2+data!$D$4*data!$A$2)*B146-data!$F$2*data!$D$4)/(B146^3+(data!$D$4+data!$C$2)*B146^2+(data!$D$4*data!$C$2-data!$R$2)*B146-data!$D$4*data!$F$2))</f>
        <v>4.7354109313077108</v>
      </c>
      <c r="D146" s="4">
        <f>(-data!$B$2)*((B146^3+data!$E$4*B146^2-(data!$F$2+data!$E$4*data!$A$2)*B146-data!$F$2*data!$E$4)/(B146^3+(data!$E$4+data!$C$2)*B146^2+(data!$E$4*data!$C$2-data!$R$2)*B146-data!$E$4*data!$F$2))</f>
        <v>-1.1216968693409501</v>
      </c>
      <c r="E146" s="18">
        <f>IF(OR(A146&lt;data!$G$2,A146 &gt;data!$H$2),"",A146)</f>
        <v>2.9299999999999806</v>
      </c>
      <c r="F146" s="19">
        <f t="shared" si="10"/>
        <v>4.7354109313077108</v>
      </c>
      <c r="G146" s="19">
        <f t="shared" si="12"/>
        <v>-1.1216968693409501</v>
      </c>
      <c r="H146" s="4" t="str">
        <f t="shared" si="13"/>
        <v/>
      </c>
      <c r="I146" s="4" t="e">
        <f>VLOOKUP(ROUND(A146,2),data!$B$6:$C$209,2,0)</f>
        <v>#N/A</v>
      </c>
      <c r="J146" s="4"/>
      <c r="K146" s="21">
        <f>sigmas!A146</f>
        <v>0</v>
      </c>
      <c r="L146" s="21">
        <f>sigmas!B146</f>
        <v>0</v>
      </c>
      <c r="M146" s="21">
        <f>sigmas!C146</f>
        <v>0</v>
      </c>
      <c r="N146" s="21">
        <f t="shared" si="14"/>
        <v>1</v>
      </c>
      <c r="O146" s="21" t="e">
        <f>LOG(N146/10^(-sgraph!$H$13))</f>
        <v>#VALUE!</v>
      </c>
      <c r="P146" s="21"/>
      <c r="Q146" s="21"/>
      <c r="R146" s="21"/>
    </row>
    <row r="147" spans="1:18" x14ac:dyDescent="0.2">
      <c r="A147" s="17">
        <f>A146+data!$I$2</f>
        <v>2.9399999999999804</v>
      </c>
      <c r="B147" s="17">
        <f t="shared" si="11"/>
        <v>1.1481536214969334E-3</v>
      </c>
      <c r="C147" s="17">
        <f>(-data!$B$2)*((B147^3+data!$D$4*B147^2-(data!$F$2+data!$D$4*data!$A$2)*B147-data!$F$2*data!$D$4)/(B147^3+(data!$D$4+data!$C$2)*B147^2+(data!$D$4*data!$C$2-data!$R$2)*B147-data!$D$4*data!$F$2))</f>
        <v>4.8178249653565128</v>
      </c>
      <c r="D147" s="4">
        <f>(-data!$B$2)*((B147^3+data!$E$4*B147^2-(data!$F$2+data!$E$4*data!$A$2)*B147-data!$F$2*data!$E$4)/(B147^3+(data!$E$4+data!$C$2)*B147^2+(data!$E$4*data!$C$2-data!$R$2)*B147-data!$E$4*data!$F$2))</f>
        <v>-1.0955302350202332</v>
      </c>
      <c r="E147" s="18">
        <f>IF(OR(A147&lt;data!$G$2,A147 &gt;data!$H$2),"",A147)</f>
        <v>2.9399999999999804</v>
      </c>
      <c r="F147" s="19">
        <f t="shared" si="10"/>
        <v>4.8178249653565128</v>
      </c>
      <c r="G147" s="19">
        <f t="shared" si="12"/>
        <v>-1.0955302350202332</v>
      </c>
      <c r="H147" s="4" t="str">
        <f t="shared" si="13"/>
        <v/>
      </c>
      <c r="I147" s="4" t="e">
        <f>VLOOKUP(ROUND(A147,2),data!$B$6:$C$209,2,0)</f>
        <v>#N/A</v>
      </c>
      <c r="J147" s="4"/>
      <c r="K147" s="21">
        <f>sigmas!A147</f>
        <v>0</v>
      </c>
      <c r="L147" s="21">
        <f>sigmas!B147</f>
        <v>0</v>
      </c>
      <c r="M147" s="21">
        <f>sigmas!C147</f>
        <v>0</v>
      </c>
      <c r="N147" s="21">
        <f t="shared" si="14"/>
        <v>1</v>
      </c>
      <c r="O147" s="21" t="e">
        <f>LOG(N147/10^(-sgraph!$H$13))</f>
        <v>#VALUE!</v>
      </c>
      <c r="P147" s="21"/>
      <c r="Q147" s="21"/>
      <c r="R147" s="21"/>
    </row>
    <row r="148" spans="1:18" x14ac:dyDescent="0.2">
      <c r="A148" s="17">
        <f>A147+data!$I$2</f>
        <v>2.9499999999999802</v>
      </c>
      <c r="B148" s="17">
        <f t="shared" si="11"/>
        <v>1.122018454302014E-3</v>
      </c>
      <c r="C148" s="17">
        <f>(-data!$B$2)*((B148^3+data!$D$4*B148^2-(data!$F$2+data!$D$4*data!$A$2)*B148-data!$F$2*data!$D$4)/(B148^3+(data!$D$4+data!$C$2)*B148^2+(data!$D$4*data!$C$2-data!$R$2)*B148-data!$D$4*data!$F$2))</f>
        <v>4.8994052935870887</v>
      </c>
      <c r="D148" s="4">
        <f>(-data!$B$2)*((B148^3+data!$E$4*B148^2-(data!$F$2+data!$E$4*data!$A$2)*B148-data!$F$2*data!$E$4)/(B148^3+(data!$E$4+data!$C$2)*B148^2+(data!$E$4*data!$C$2-data!$R$2)*B148-data!$E$4*data!$F$2))</f>
        <v>-1.0699047677819977</v>
      </c>
      <c r="E148" s="18">
        <f>IF(OR(A148&lt;data!$G$2,A148 &gt;data!$H$2),"",A148)</f>
        <v>2.9499999999999802</v>
      </c>
      <c r="F148" s="19">
        <f t="shared" si="10"/>
        <v>4.8994052935870887</v>
      </c>
      <c r="G148" s="19">
        <f t="shared" si="12"/>
        <v>-1.0699047677819977</v>
      </c>
      <c r="H148" s="4" t="str">
        <f t="shared" si="13"/>
        <v/>
      </c>
      <c r="I148" s="4" t="e">
        <f>VLOOKUP(ROUND(A148,2),data!$B$6:$C$209,2,0)</f>
        <v>#N/A</v>
      </c>
      <c r="J148" s="4"/>
      <c r="K148" s="21">
        <f>sigmas!A148</f>
        <v>0</v>
      </c>
      <c r="L148" s="21">
        <f>sigmas!B148</f>
        <v>0</v>
      </c>
      <c r="M148" s="21">
        <f>sigmas!C148</f>
        <v>0</v>
      </c>
      <c r="N148" s="21">
        <f t="shared" si="14"/>
        <v>1</v>
      </c>
      <c r="O148" s="21" t="e">
        <f>LOG(N148/10^(-sgraph!$H$13))</f>
        <v>#VALUE!</v>
      </c>
      <c r="P148" s="21"/>
      <c r="Q148" s="21"/>
      <c r="R148" s="21"/>
    </row>
    <row r="149" spans="1:18" x14ac:dyDescent="0.2">
      <c r="A149" s="17">
        <f>A148+data!$I$2</f>
        <v>2.95999999999998</v>
      </c>
      <c r="B149" s="17">
        <f t="shared" si="11"/>
        <v>1.0964781961432344E-3</v>
      </c>
      <c r="C149" s="17">
        <f>(-data!$B$2)*((B149^3+data!$D$4*B149^2-(data!$F$2+data!$D$4*data!$A$2)*B149-data!$F$2*data!$D$4)/(B149^3+(data!$D$4+data!$C$2)*B149^2+(data!$D$4*data!$C$2-data!$R$2)*B149-data!$D$4*data!$F$2))</f>
        <v>4.9801505055715714</v>
      </c>
      <c r="D149" s="4">
        <f>(-data!$B$2)*((B149^3+data!$E$4*B149^2-(data!$F$2+data!$E$4*data!$A$2)*B149-data!$F$2*data!$E$4)/(B149^3+(data!$E$4+data!$C$2)*B149^2+(data!$E$4*data!$C$2-data!$R$2)*B149-data!$E$4*data!$F$2))</f>
        <v>-1.0448086119335138</v>
      </c>
      <c r="E149" s="18">
        <f>IF(OR(A149&lt;data!$G$2,A149 &gt;data!$H$2),"",A149)</f>
        <v>2.95999999999998</v>
      </c>
      <c r="F149" s="19">
        <f t="shared" si="10"/>
        <v>4.9801505055715714</v>
      </c>
      <c r="G149" s="19">
        <f t="shared" si="12"/>
        <v>-1.0448086119335138</v>
      </c>
      <c r="H149" s="4" t="str">
        <f t="shared" si="13"/>
        <v/>
      </c>
      <c r="I149" s="4" t="e">
        <f>VLOOKUP(ROUND(A149,2),data!$B$6:$C$209,2,0)</f>
        <v>#N/A</v>
      </c>
      <c r="J149" s="4"/>
      <c r="K149" s="21">
        <f>sigmas!A149</f>
        <v>0</v>
      </c>
      <c r="L149" s="21">
        <f>sigmas!B149</f>
        <v>0</v>
      </c>
      <c r="M149" s="21">
        <f>sigmas!C149</f>
        <v>0</v>
      </c>
      <c r="N149" s="21">
        <f t="shared" si="14"/>
        <v>1</v>
      </c>
      <c r="O149" s="21" t="e">
        <f>LOG(N149/10^(-sgraph!$H$13))</f>
        <v>#VALUE!</v>
      </c>
      <c r="P149" s="21"/>
      <c r="Q149" s="21"/>
      <c r="R149" s="21"/>
    </row>
    <row r="150" spans="1:18" x14ac:dyDescent="0.2">
      <c r="A150" s="17">
        <f>A149+data!$I$2</f>
        <v>2.9699999999999798</v>
      </c>
      <c r="B150" s="17">
        <f t="shared" si="11"/>
        <v>1.0715193052376558E-3</v>
      </c>
      <c r="C150" s="17">
        <f>(-data!$B$2)*((B150^3+data!$D$4*B150^2-(data!$F$2+data!$D$4*data!$A$2)*B150-data!$F$2*data!$D$4)/(B150^3+(data!$D$4+data!$C$2)*B150^2+(data!$D$4*data!$C$2-data!$R$2)*B150-data!$D$4*data!$F$2))</f>
        <v>5.0600592670548767</v>
      </c>
      <c r="D150" s="4">
        <f>(-data!$B$2)*((B150^3+data!$E$4*B150^2-(data!$F$2+data!$E$4*data!$A$2)*B150-data!$F$2*data!$E$4)/(B150^3+(data!$E$4+data!$C$2)*B150^2+(data!$E$4*data!$C$2-data!$R$2)*B150-data!$E$4*data!$F$2))</f>
        <v>-1.0202301183625659</v>
      </c>
      <c r="E150" s="18">
        <f>IF(OR(A150&lt;data!$G$2,A150 &gt;data!$H$2),"",A150)</f>
        <v>2.9699999999999798</v>
      </c>
      <c r="F150" s="19">
        <f t="shared" si="10"/>
        <v>5.0600592670548767</v>
      </c>
      <c r="G150" s="19">
        <f t="shared" si="12"/>
        <v>-1.0202301183625659</v>
      </c>
      <c r="H150" s="4" t="str">
        <f t="shared" si="13"/>
        <v/>
      </c>
      <c r="I150" s="4" t="e">
        <f>VLOOKUP(ROUND(A150,2),data!$B$6:$C$209,2,0)</f>
        <v>#N/A</v>
      </c>
      <c r="J150" s="4"/>
      <c r="K150" s="21">
        <f>sigmas!A150</f>
        <v>0</v>
      </c>
      <c r="L150" s="21">
        <f>sigmas!B150</f>
        <v>0</v>
      </c>
      <c r="M150" s="21">
        <f>sigmas!C150</f>
        <v>0</v>
      </c>
      <c r="N150" s="21">
        <f t="shared" si="14"/>
        <v>1</v>
      </c>
      <c r="O150" s="21" t="e">
        <f>LOG(N150/10^(-sgraph!$H$13))</f>
        <v>#VALUE!</v>
      </c>
      <c r="P150" s="21"/>
      <c r="Q150" s="21"/>
      <c r="R150" s="21"/>
    </row>
    <row r="151" spans="1:18" x14ac:dyDescent="0.2">
      <c r="A151" s="17">
        <f>A150+data!$I$2</f>
        <v>2.9799999999999796</v>
      </c>
      <c r="B151" s="17">
        <f t="shared" si="11"/>
        <v>1.047128548050948E-3</v>
      </c>
      <c r="C151" s="17">
        <f>(-data!$B$2)*((B151^3+data!$D$4*B151^2-(data!$F$2+data!$D$4*data!$A$2)*B151-data!$F$2*data!$D$4)/(B151^3+(data!$D$4+data!$C$2)*B151^2+(data!$D$4*data!$C$2-data!$R$2)*B151-data!$D$4*data!$F$2))</f>
        <v>5.1391303326227993</v>
      </c>
      <c r="D151" s="4">
        <f>(-data!$B$2)*((B151^3+data!$E$4*B151^2-(data!$F$2+data!$E$4*data!$A$2)*B151-data!$F$2*data!$E$4)/(B151^3+(data!$E$4+data!$C$2)*B151^2+(data!$E$4*data!$C$2-data!$R$2)*B151-data!$E$4*data!$F$2))</f>
        <v>-0.99615784150383146</v>
      </c>
      <c r="E151" s="18">
        <f>IF(OR(A151&lt;data!$G$2,A151 &gt;data!$H$2),"",A151)</f>
        <v>2.9799999999999796</v>
      </c>
      <c r="F151" s="19">
        <f t="shared" si="10"/>
        <v>5.1391303326227993</v>
      </c>
      <c r="G151" s="19">
        <f t="shared" si="12"/>
        <v>-0.99615784150383146</v>
      </c>
      <c r="H151" s="4" t="str">
        <f t="shared" si="13"/>
        <v/>
      </c>
      <c r="I151" s="4" t="e">
        <f>VLOOKUP(ROUND(A151,2),data!$B$6:$C$209,2,0)</f>
        <v>#N/A</v>
      </c>
      <c r="J151" s="4"/>
      <c r="K151" s="21">
        <f>sigmas!A151</f>
        <v>0</v>
      </c>
      <c r="L151" s="21">
        <f>sigmas!B151</f>
        <v>0</v>
      </c>
      <c r="M151" s="21">
        <f>sigmas!C151</f>
        <v>0</v>
      </c>
      <c r="N151" s="21">
        <f t="shared" si="14"/>
        <v>1</v>
      </c>
      <c r="O151" s="21" t="e">
        <f>LOG(N151/10^(-sgraph!$H$13))</f>
        <v>#VALUE!</v>
      </c>
      <c r="P151" s="21"/>
      <c r="Q151" s="21"/>
      <c r="R151" s="21"/>
    </row>
    <row r="152" spans="1:18" x14ac:dyDescent="0.2">
      <c r="A152" s="17">
        <f>A151+data!$I$2</f>
        <v>2.9899999999999793</v>
      </c>
      <c r="B152" s="17">
        <f t="shared" si="11"/>
        <v>1.0232929922808025E-3</v>
      </c>
      <c r="C152" s="17">
        <f>(-data!$B$2)*((B152^3+data!$D$4*B152^2-(data!$F$2+data!$D$4*data!$A$2)*B152-data!$F$2*data!$D$4)/(B152^3+(data!$D$4+data!$C$2)*B152^2+(data!$D$4*data!$C$2-data!$R$2)*B152-data!$D$4*data!$F$2))</f>
        <v>5.217362557790385</v>
      </c>
      <c r="D152" s="4">
        <f>(-data!$B$2)*((B152^3+data!$E$4*B152^2-(data!$F$2+data!$E$4*data!$A$2)*B152-data!$F$2*data!$E$4)/(B152^3+(data!$E$4+data!$C$2)*B152^2+(data!$E$4*data!$C$2-data!$R$2)*B152-data!$E$4*data!$F$2))</f>
        <v>-0.97258053628654784</v>
      </c>
      <c r="E152" s="18">
        <f>IF(OR(A152&lt;data!$G$2,A152 &gt;data!$H$2),"",A152)</f>
        <v>2.9899999999999793</v>
      </c>
      <c r="F152" s="19">
        <f t="shared" si="10"/>
        <v>5.217362557790385</v>
      </c>
      <c r="G152" s="19">
        <f t="shared" si="12"/>
        <v>-0.97258053628654784</v>
      </c>
      <c r="H152" s="4" t="str">
        <f t="shared" si="13"/>
        <v/>
      </c>
      <c r="I152" s="4" t="e">
        <f>VLOOKUP(ROUND(A152,2),data!$B$6:$C$209,2,0)</f>
        <v>#N/A</v>
      </c>
      <c r="J152" s="4"/>
      <c r="K152" s="21">
        <f>sigmas!A152</f>
        <v>0</v>
      </c>
      <c r="L152" s="21">
        <f>sigmas!B152</f>
        <v>0</v>
      </c>
      <c r="M152" s="21">
        <f>sigmas!C152</f>
        <v>0</v>
      </c>
      <c r="N152" s="21">
        <f t="shared" si="14"/>
        <v>1</v>
      </c>
      <c r="O152" s="21" t="e">
        <f>LOG(N152/10^(-sgraph!$H$13))</f>
        <v>#VALUE!</v>
      </c>
      <c r="P152" s="21"/>
      <c r="Q152" s="21"/>
      <c r="R152" s="21"/>
    </row>
    <row r="153" spans="1:18" x14ac:dyDescent="0.2">
      <c r="A153" s="17">
        <f>A152+data!$I$2</f>
        <v>2.9999999999999791</v>
      </c>
      <c r="B153" s="17">
        <f t="shared" si="11"/>
        <v>1.0000000000000473E-3</v>
      </c>
      <c r="C153" s="17">
        <f>(-data!$B$2)*((B153^3+data!$D$4*B153^2-(data!$F$2+data!$D$4*data!$A$2)*B153-data!$F$2*data!$D$4)/(B153^3+(data!$D$4+data!$C$2)*B153^2+(data!$D$4*data!$C$2-data!$R$2)*B153-data!$D$4*data!$F$2))</f>
        <v>5.2947549104965557</v>
      </c>
      <c r="D153" s="4">
        <f>(-data!$B$2)*((B153^3+data!$E$4*B153^2-(data!$F$2+data!$E$4*data!$A$2)*B153-data!$F$2*data!$E$4)/(B153^3+(data!$E$4+data!$C$2)*B153^2+(data!$E$4*data!$C$2-data!$R$2)*B153-data!$E$4*data!$F$2))</f>
        <v>-0.94948715506671044</v>
      </c>
      <c r="E153" s="18">
        <f>IF(OR(A153&lt;data!$G$2,A153 &gt;data!$H$2),"",A153)</f>
        <v>2.9999999999999791</v>
      </c>
      <c r="F153" s="19">
        <f t="shared" si="10"/>
        <v>5.2947549104965557</v>
      </c>
      <c r="G153" s="19">
        <f t="shared" si="12"/>
        <v>-0.94948715506671044</v>
      </c>
      <c r="H153" s="4" t="str">
        <f t="shared" si="13"/>
        <v/>
      </c>
      <c r="I153" s="4" t="e">
        <f>VLOOKUP(ROUND(A153,2),data!$B$6:$C$209,2,0)</f>
        <v>#N/A</v>
      </c>
      <c r="J153" s="4"/>
      <c r="K153" s="21">
        <f>sigmas!A153</f>
        <v>0</v>
      </c>
      <c r="L153" s="21">
        <f>sigmas!B153</f>
        <v>0</v>
      </c>
      <c r="M153" s="21">
        <f>sigmas!C153</f>
        <v>0</v>
      </c>
      <c r="N153" s="21">
        <f t="shared" si="14"/>
        <v>1</v>
      </c>
      <c r="O153" s="21" t="e">
        <f>LOG(N153/10^(-sgraph!$H$13))</f>
        <v>#VALUE!</v>
      </c>
      <c r="P153" s="21"/>
      <c r="Q153" s="21"/>
      <c r="R153" s="21"/>
    </row>
    <row r="154" spans="1:18" x14ac:dyDescent="0.2">
      <c r="A154" s="17">
        <f>A153+data!$I$2</f>
        <v>3.0099999999999789</v>
      </c>
      <c r="B154" s="17">
        <f t="shared" si="11"/>
        <v>9.7723722095585772E-4</v>
      </c>
      <c r="C154" s="17">
        <f>(-data!$B$2)*((B154^3+data!$D$4*B154^2-(data!$F$2+data!$D$4*data!$A$2)*B154-data!$F$2*data!$D$4)/(B154^3+(data!$D$4+data!$C$2)*B154^2+(data!$D$4*data!$C$2-data!$R$2)*B154-data!$D$4*data!$F$2))</f>
        <v>5.3713064819929119</v>
      </c>
      <c r="D154" s="4">
        <f>(-data!$B$2)*((B154^3+data!$E$4*B154^2-(data!$F$2+data!$E$4*data!$A$2)*B154-data!$F$2*data!$E$4)/(B154^3+(data!$E$4+data!$C$2)*B154^2+(data!$E$4*data!$C$2-data!$R$2)*B154-data!$E$4*data!$F$2))</f>
        <v>-0.92686684454694523</v>
      </c>
      <c r="E154" s="18">
        <f>IF(OR(A154&lt;data!$G$2,A154 &gt;data!$H$2),"",A154)</f>
        <v>3.0099999999999789</v>
      </c>
      <c r="F154" s="19">
        <f t="shared" si="10"/>
        <v>5.3713064819929119</v>
      </c>
      <c r="G154" s="19">
        <f t="shared" si="12"/>
        <v>-0.92686684454694523</v>
      </c>
      <c r="H154" s="4" t="str">
        <f t="shared" si="13"/>
        <v/>
      </c>
      <c r="I154" s="4" t="e">
        <f>VLOOKUP(ROUND(A154,2),data!$B$6:$C$209,2,0)</f>
        <v>#N/A</v>
      </c>
      <c r="J154" s="4"/>
      <c r="K154" s="21">
        <f>sigmas!A154</f>
        <v>0</v>
      </c>
      <c r="L154" s="21">
        <f>sigmas!B154</f>
        <v>0</v>
      </c>
      <c r="M154" s="21">
        <f>sigmas!C154</f>
        <v>0</v>
      </c>
      <c r="N154" s="21">
        <f t="shared" si="14"/>
        <v>1</v>
      </c>
      <c r="O154" s="21" t="e">
        <f>LOG(N154/10^(-sgraph!$H$13))</f>
        <v>#VALUE!</v>
      </c>
      <c r="P154" s="21"/>
      <c r="Q154" s="21"/>
      <c r="R154" s="21"/>
    </row>
    <row r="155" spans="1:18" x14ac:dyDescent="0.2">
      <c r="A155" s="17">
        <f>A154+data!$I$2</f>
        <v>3.0199999999999787</v>
      </c>
      <c r="B155" s="17">
        <f t="shared" si="11"/>
        <v>9.549925860214822E-4</v>
      </c>
      <c r="C155" s="17">
        <f>(-data!$B$2)*((B155^3+data!$D$4*B155^2-(data!$F$2+data!$D$4*data!$A$2)*B155-data!$F$2*data!$D$4)/(B155^3+(data!$D$4+data!$C$2)*B155^2+(data!$D$4*data!$C$2-data!$R$2)*B155-data!$D$4*data!$F$2))</f>
        <v>5.4470164971169233</v>
      </c>
      <c r="D155" s="4">
        <f>(-data!$B$2)*((B155^3+data!$E$4*B155^2-(data!$F$2+data!$E$4*data!$A$2)*B155-data!$F$2*data!$E$4)/(B155^3+(data!$E$4+data!$C$2)*B155^2+(data!$E$4*data!$C$2-data!$R$2)*B155-data!$E$4*data!$F$2))</f>
        <v>-0.90470894268695301</v>
      </c>
      <c r="E155" s="18">
        <f>IF(OR(A155&lt;data!$G$2,A155 &gt;data!$H$2),"",A155)</f>
        <v>3.0199999999999787</v>
      </c>
      <c r="F155" s="19">
        <f t="shared" si="10"/>
        <v>5.4470164971169233</v>
      </c>
      <c r="G155" s="19">
        <f t="shared" si="12"/>
        <v>-0.90470894268695301</v>
      </c>
      <c r="H155" s="4" t="str">
        <f t="shared" si="13"/>
        <v/>
      </c>
      <c r="I155" s="4" t="e">
        <f>VLOOKUP(ROUND(A155,2),data!$B$6:$C$209,2,0)</f>
        <v>#N/A</v>
      </c>
      <c r="J155" s="4"/>
      <c r="K155" s="21">
        <f>sigmas!A155</f>
        <v>0</v>
      </c>
      <c r="L155" s="21">
        <f>sigmas!B155</f>
        <v>0</v>
      </c>
      <c r="M155" s="21">
        <f>sigmas!C155</f>
        <v>0</v>
      </c>
      <c r="N155" s="21">
        <f t="shared" si="14"/>
        <v>1</v>
      </c>
      <c r="O155" s="21" t="e">
        <f>LOG(N155/10^(-sgraph!$H$13))</f>
        <v>#VALUE!</v>
      </c>
      <c r="P155" s="21"/>
      <c r="Q155" s="21"/>
      <c r="R155" s="21"/>
    </row>
    <row r="156" spans="1:18" x14ac:dyDescent="0.2">
      <c r="A156" s="17">
        <f>A155+data!$I$2</f>
        <v>3.0299999999999785</v>
      </c>
      <c r="B156" s="17">
        <f t="shared" si="11"/>
        <v>9.3325430079703637E-4</v>
      </c>
      <c r="C156" s="17">
        <f>(-data!$B$2)*((B156^3+data!$D$4*B156^2-(data!$F$2+data!$D$4*data!$A$2)*B156-data!$F$2*data!$D$4)/(B156^3+(data!$D$4+data!$C$2)*B156^2+(data!$D$4*data!$C$2-data!$R$2)*B156-data!$D$4*data!$F$2))</f>
        <v>5.5218843239416238</v>
      </c>
      <c r="D156" s="4">
        <f>(-data!$B$2)*((B156^3+data!$E$4*B156^2-(data!$F$2+data!$E$4*data!$A$2)*B156-data!$F$2*data!$E$4)/(B156^3+(data!$E$4+data!$C$2)*B156^2+(data!$E$4*data!$C$2-data!$R$2)*B156-data!$E$4*data!$F$2))</f>
        <v>-0.88300297560733099</v>
      </c>
      <c r="E156" s="18">
        <f>IF(OR(A156&lt;data!$G$2,A156 &gt;data!$H$2),"",A156)</f>
        <v>3.0299999999999785</v>
      </c>
      <c r="F156" s="19">
        <f t="shared" si="10"/>
        <v>5.5218843239416238</v>
      </c>
      <c r="G156" s="19">
        <f t="shared" si="12"/>
        <v>-0.88300297560733099</v>
      </c>
      <c r="H156" s="4" t="str">
        <f t="shared" si="13"/>
        <v/>
      </c>
      <c r="I156" s="4" t="e">
        <f>VLOOKUP(ROUND(A156,2),data!$B$6:$C$209,2,0)</f>
        <v>#N/A</v>
      </c>
      <c r="J156" s="4"/>
      <c r="K156" s="21">
        <f>sigmas!A156</f>
        <v>0</v>
      </c>
      <c r="L156" s="21">
        <f>sigmas!B156</f>
        <v>0</v>
      </c>
      <c r="M156" s="21">
        <f>sigmas!C156</f>
        <v>0</v>
      </c>
      <c r="N156" s="21">
        <f t="shared" si="14"/>
        <v>1</v>
      </c>
      <c r="O156" s="21" t="e">
        <f>LOG(N156/10^(-sgraph!$H$13))</f>
        <v>#VALUE!</v>
      </c>
      <c r="P156" s="21"/>
      <c r="Q156" s="21"/>
      <c r="R156" s="21"/>
    </row>
    <row r="157" spans="1:18" x14ac:dyDescent="0.2">
      <c r="A157" s="17">
        <f>A156+data!$I$2</f>
        <v>3.0399999999999783</v>
      </c>
      <c r="B157" s="17">
        <f t="shared" si="11"/>
        <v>9.1201083935595485E-4</v>
      </c>
      <c r="C157" s="17">
        <f>(-data!$B$2)*((B157^3+data!$D$4*B157^2-(data!$F$2+data!$D$4*data!$A$2)*B157-data!$F$2*data!$D$4)/(B157^3+(data!$D$4+data!$C$2)*B157^2+(data!$D$4*data!$C$2-data!$R$2)*B157-data!$D$4*data!$F$2))</f>
        <v>5.5959094827961495</v>
      </c>
      <c r="D157" s="4">
        <f>(-data!$B$2)*((B157^3+data!$E$4*B157^2-(data!$F$2+data!$E$4*data!$A$2)*B157-data!$F$2*data!$E$4)/(B157^3+(data!$E$4+data!$C$2)*B157^2+(data!$E$4*data!$C$2-data!$R$2)*B157-data!$E$4*data!$F$2))</f>
        <v>-0.86173865448937148</v>
      </c>
      <c r="E157" s="18">
        <f>IF(OR(A157&lt;data!$G$2,A157 &gt;data!$H$2),"",A157)</f>
        <v>3.0399999999999783</v>
      </c>
      <c r="F157" s="19">
        <f t="shared" si="10"/>
        <v>5.5959094827961495</v>
      </c>
      <c r="G157" s="19">
        <f t="shared" si="12"/>
        <v>-0.86173865448937148</v>
      </c>
      <c r="H157" s="4" t="str">
        <f t="shared" si="13"/>
        <v/>
      </c>
      <c r="I157" s="4" t="e">
        <f>VLOOKUP(ROUND(A157,2),data!$B$6:$C$209,2,0)</f>
        <v>#N/A</v>
      </c>
      <c r="J157" s="4"/>
      <c r="K157" s="21">
        <f>sigmas!A157</f>
        <v>0</v>
      </c>
      <c r="L157" s="21">
        <f>sigmas!B157</f>
        <v>0</v>
      </c>
      <c r="M157" s="21">
        <f>sigmas!C157</f>
        <v>0</v>
      </c>
      <c r="N157" s="21">
        <f t="shared" si="14"/>
        <v>1</v>
      </c>
      <c r="O157" s="21" t="e">
        <f>LOG(N157/10^(-sgraph!$H$13))</f>
        <v>#VALUE!</v>
      </c>
      <c r="P157" s="21"/>
      <c r="Q157" s="21"/>
      <c r="R157" s="21"/>
    </row>
    <row r="158" spans="1:18" x14ac:dyDescent="0.2">
      <c r="A158" s="17">
        <f>A157+data!$I$2</f>
        <v>3.0499999999999781</v>
      </c>
      <c r="B158" s="17">
        <f t="shared" si="11"/>
        <v>8.9125093813378963E-4</v>
      </c>
      <c r="C158" s="17">
        <f>(-data!$B$2)*((B158^3+data!$D$4*B158^2-(data!$F$2+data!$D$4*data!$A$2)*B158-data!$F$2*data!$D$4)/(B158^3+(data!$D$4+data!$C$2)*B158^2+(data!$D$4*data!$C$2-data!$R$2)*B158-data!$D$4*data!$F$2))</f>
        <v>5.6690916546534176</v>
      </c>
      <c r="D158" s="4">
        <f>(-data!$B$2)*((B158^3+data!$E$4*B158^2-(data!$F$2+data!$E$4*data!$A$2)*B158-data!$F$2*data!$E$4)/(B158^3+(data!$E$4+data!$C$2)*B158^2+(data!$E$4*data!$C$2-data!$R$2)*B158-data!$E$4*data!$F$2))</f>
        <v>-0.84090587247331228</v>
      </c>
      <c r="E158" s="18">
        <f>IF(OR(A158&lt;data!$G$2,A158 &gt;data!$H$2),"",A158)</f>
        <v>3.0499999999999781</v>
      </c>
      <c r="F158" s="19">
        <f t="shared" si="10"/>
        <v>5.6690916546534176</v>
      </c>
      <c r="G158" s="19">
        <f t="shared" si="12"/>
        <v>-0.84090587247331228</v>
      </c>
      <c r="H158" s="4" t="str">
        <f t="shared" si="13"/>
        <v/>
      </c>
      <c r="I158" s="4" t="e">
        <f>VLOOKUP(ROUND(A158,2),data!$B$6:$C$209,2,0)</f>
        <v>#N/A</v>
      </c>
      <c r="J158" s="4"/>
      <c r="K158" s="21">
        <f>sigmas!A158</f>
        <v>0</v>
      </c>
      <c r="L158" s="21">
        <f>sigmas!B158</f>
        <v>0</v>
      </c>
      <c r="M158" s="21">
        <f>sigmas!C158</f>
        <v>0</v>
      </c>
      <c r="N158" s="21">
        <f t="shared" si="14"/>
        <v>1</v>
      </c>
      <c r="O158" s="21" t="e">
        <f>LOG(N158/10^(-sgraph!$H$13))</f>
        <v>#VALUE!</v>
      </c>
      <c r="P158" s="21"/>
      <c r="Q158" s="21"/>
      <c r="R158" s="21"/>
    </row>
    <row r="159" spans="1:18" x14ac:dyDescent="0.2">
      <c r="A159" s="17">
        <f>A158+data!$I$2</f>
        <v>3.0599999999999778</v>
      </c>
      <c r="B159" s="17">
        <f t="shared" si="11"/>
        <v>8.7096358995612463E-4</v>
      </c>
      <c r="C159" s="17">
        <f>(-data!$B$2)*((B159^3+data!$D$4*B159^2-(data!$F$2+data!$D$4*data!$A$2)*B159-data!$F$2*data!$D$4)/(B159^3+(data!$D$4+data!$C$2)*B159^2+(data!$D$4*data!$C$2-data!$R$2)*B159-data!$D$4*data!$F$2))</f>
        <v>5.7414306888831081</v>
      </c>
      <c r="D159" s="4">
        <f>(-data!$B$2)*((B159^3+data!$E$4*B159^2-(data!$F$2+data!$E$4*data!$A$2)*B159-data!$F$2*data!$E$4)/(B159^3+(data!$E$4+data!$C$2)*B159^2+(data!$E$4*data!$C$2-data!$R$2)*B159-data!$E$4*data!$F$2))</f>
        <v>-0.82049470155737148</v>
      </c>
      <c r="E159" s="18">
        <f>IF(OR(A159&lt;data!$G$2,A159 &gt;data!$H$2),"",A159)</f>
        <v>3.0599999999999778</v>
      </c>
      <c r="F159" s="19">
        <f t="shared" si="10"/>
        <v>5.7414306888831081</v>
      </c>
      <c r="G159" s="19">
        <f t="shared" si="12"/>
        <v>-0.82049470155737148</v>
      </c>
      <c r="H159" s="4" t="str">
        <f t="shared" si="13"/>
        <v/>
      </c>
      <c r="I159" s="4" t="e">
        <f>VLOOKUP(ROUND(A159,2),data!$B$6:$C$209,2,0)</f>
        <v>#N/A</v>
      </c>
      <c r="J159" s="4"/>
      <c r="K159" s="21">
        <f>sigmas!A159</f>
        <v>0</v>
      </c>
      <c r="L159" s="21">
        <f>sigmas!B159</f>
        <v>0</v>
      </c>
      <c r="M159" s="21">
        <f>sigmas!C159</f>
        <v>0</v>
      </c>
      <c r="N159" s="21">
        <f t="shared" si="14"/>
        <v>1</v>
      </c>
      <c r="O159" s="21" t="e">
        <f>LOG(N159/10^(-sgraph!$H$13))</f>
        <v>#VALUE!</v>
      </c>
      <c r="P159" s="21"/>
      <c r="Q159" s="21"/>
      <c r="R159" s="21"/>
    </row>
    <row r="160" spans="1:18" x14ac:dyDescent="0.2">
      <c r="A160" s="17">
        <f>A159+data!$I$2</f>
        <v>3.0699999999999776</v>
      </c>
      <c r="B160" s="17">
        <f t="shared" si="11"/>
        <v>8.5113803820241962E-4</v>
      </c>
      <c r="C160" s="17">
        <f>(-data!$B$2)*((B160^3+data!$D$4*B160^2-(data!$F$2+data!$D$4*data!$A$2)*B160-data!$F$2*data!$D$4)/(B160^3+(data!$D$4+data!$C$2)*B160^2+(data!$D$4*data!$C$2-data!$R$2)*B160-data!$D$4*data!$F$2))</f>
        <v>5.8129266103702806</v>
      </c>
      <c r="D160" s="4">
        <f>(-data!$B$2)*((B160^3+data!$E$4*B160^2-(data!$F$2+data!$E$4*data!$A$2)*B160-data!$F$2*data!$E$4)/(B160^3+(data!$E$4+data!$C$2)*B160^2+(data!$E$4*data!$C$2-data!$R$2)*B160-data!$E$4*data!$F$2))</f>
        <v>-0.80049538949973098</v>
      </c>
      <c r="E160" s="18">
        <f>IF(OR(A160&lt;data!$G$2,A160 &gt;data!$H$2),"",A160)</f>
        <v>3.0699999999999776</v>
      </c>
      <c r="F160" s="19">
        <f t="shared" si="10"/>
        <v>5.8129266103702806</v>
      </c>
      <c r="G160" s="19">
        <f t="shared" si="12"/>
        <v>-0.80049538949973098</v>
      </c>
      <c r="H160" s="4" t="str">
        <f t="shared" si="13"/>
        <v/>
      </c>
      <c r="I160" s="4" t="e">
        <f>VLOOKUP(ROUND(A160,2),data!$B$6:$C$209,2,0)</f>
        <v>#N/A</v>
      </c>
      <c r="J160" s="4"/>
      <c r="K160" s="21">
        <f>sigmas!A160</f>
        <v>0</v>
      </c>
      <c r="L160" s="21">
        <f>sigmas!B160</f>
        <v>0</v>
      </c>
      <c r="M160" s="21">
        <f>sigmas!C160</f>
        <v>0</v>
      </c>
      <c r="N160" s="21">
        <f t="shared" si="14"/>
        <v>1</v>
      </c>
      <c r="O160" s="21" t="e">
        <f>LOG(N160/10^(-sgraph!$H$13))</f>
        <v>#VALUE!</v>
      </c>
      <c r="P160" s="21"/>
      <c r="Q160" s="21"/>
      <c r="R160" s="21"/>
    </row>
    <row r="161" spans="1:18" x14ac:dyDescent="0.2">
      <c r="A161" s="17">
        <f>A160+data!$I$2</f>
        <v>3.0799999999999774</v>
      </c>
      <c r="B161" s="17">
        <f t="shared" si="11"/>
        <v>8.3176377110271392E-4</v>
      </c>
      <c r="C161" s="17">
        <f>(-data!$B$2)*((B161^3+data!$D$4*B161^2-(data!$F$2+data!$D$4*data!$A$2)*B161-data!$F$2*data!$D$4)/(B161^3+(data!$D$4+data!$C$2)*B161^2+(data!$D$4*data!$C$2-data!$R$2)*B161-data!$D$4*data!$F$2))</f>
        <v>5.8835796260015147</v>
      </c>
      <c r="D161" s="4">
        <f>(-data!$B$2)*((B161^3+data!$E$4*B161^2-(data!$F$2+data!$E$4*data!$A$2)*B161-data!$F$2*data!$E$4)/(B161^3+(data!$E$4+data!$C$2)*B161^2+(data!$E$4*data!$C$2-data!$R$2)*B161-data!$E$4*data!$F$2))</f>
        <v>-0.78089835672555097</v>
      </c>
      <c r="E161" s="18">
        <f>IF(OR(A161&lt;data!$G$2,A161 &gt;data!$H$2),"",A161)</f>
        <v>3.0799999999999774</v>
      </c>
      <c r="F161" s="19">
        <f t="shared" si="10"/>
        <v>5.8835796260015147</v>
      </c>
      <c r="G161" s="19">
        <f t="shared" si="12"/>
        <v>-0.78089835672555097</v>
      </c>
      <c r="H161" s="4" t="str">
        <f t="shared" si="13"/>
        <v/>
      </c>
      <c r="I161" s="4" t="e">
        <f>VLOOKUP(ROUND(A161,2),data!$B$6:$C$209,2,0)</f>
        <v>#N/A</v>
      </c>
      <c r="J161" s="4"/>
      <c r="K161" s="21">
        <f>sigmas!A161</f>
        <v>0</v>
      </c>
      <c r="L161" s="21">
        <f>sigmas!B161</f>
        <v>0</v>
      </c>
      <c r="M161" s="21">
        <f>sigmas!C161</f>
        <v>0</v>
      </c>
      <c r="N161" s="21">
        <f t="shared" si="14"/>
        <v>1</v>
      </c>
      <c r="O161" s="21" t="e">
        <f>LOG(N161/10^(-sgraph!$H$13))</f>
        <v>#VALUE!</v>
      </c>
      <c r="P161" s="21"/>
      <c r="Q161" s="21"/>
      <c r="R161" s="21"/>
    </row>
    <row r="162" spans="1:18" x14ac:dyDescent="0.2">
      <c r="A162" s="17">
        <f>A161+data!$I$2</f>
        <v>3.0899999999999772</v>
      </c>
      <c r="B162" s="17">
        <f t="shared" si="11"/>
        <v>8.1283051616414133E-4</v>
      </c>
      <c r="C162" s="17">
        <f>(-data!$B$2)*((B162^3+data!$D$4*B162^2-(data!$F$2+data!$D$4*data!$A$2)*B162-data!$F$2*data!$D$4)/(B162^3+(data!$D$4+data!$C$2)*B162^2+(data!$D$4*data!$C$2-data!$R$2)*B162-data!$D$4*data!$F$2))</f>
        <v>5.9533901305225063</v>
      </c>
      <c r="D162" s="4">
        <f>(-data!$B$2)*((B162^3+data!$E$4*B162^2-(data!$F$2+data!$E$4*data!$A$2)*B162-data!$F$2*data!$E$4)/(B162^3+(data!$E$4+data!$C$2)*B162^2+(data!$E$4*data!$C$2-data!$R$2)*B162-data!$E$4*data!$F$2))</f>
        <v>-0.76169419324090726</v>
      </c>
      <c r="E162" s="18">
        <f>IF(OR(A162&lt;data!$G$2,A162 &gt;data!$H$2),"",A162)</f>
        <v>3.0899999999999772</v>
      </c>
      <c r="F162" s="19">
        <f t="shared" si="10"/>
        <v>5.9533901305225063</v>
      </c>
      <c r="G162" s="19">
        <f t="shared" si="12"/>
        <v>-0.76169419324090726</v>
      </c>
      <c r="H162" s="4" t="str">
        <f t="shared" si="13"/>
        <v/>
      </c>
      <c r="I162" s="4" t="e">
        <f>VLOOKUP(ROUND(A162,2),data!$B$6:$C$209,2,0)</f>
        <v>#N/A</v>
      </c>
      <c r="J162" s="4"/>
      <c r="K162" s="21">
        <f>sigmas!A162</f>
        <v>0</v>
      </c>
      <c r="L162" s="21">
        <f>sigmas!B162</f>
        <v>0</v>
      </c>
      <c r="M162" s="21">
        <f>sigmas!C162</f>
        <v>0</v>
      </c>
      <c r="N162" s="21">
        <f t="shared" si="14"/>
        <v>1</v>
      </c>
      <c r="O162" s="21" t="e">
        <f>LOG(N162/10^(-sgraph!$H$13))</f>
        <v>#VALUE!</v>
      </c>
      <c r="P162" s="21"/>
      <c r="Q162" s="21"/>
      <c r="R162" s="21"/>
    </row>
    <row r="163" spans="1:18" x14ac:dyDescent="0.2">
      <c r="A163" s="17">
        <f>A162+data!$I$2</f>
        <v>3.099999999999977</v>
      </c>
      <c r="B163" s="17">
        <f t="shared" si="11"/>
        <v>7.9432823472432338E-4</v>
      </c>
      <c r="C163" s="17">
        <f>(-data!$B$2)*((B163^3+data!$D$4*B163^2-(data!$F$2+data!$D$4*data!$A$2)*B163-data!$F$2*data!$D$4)/(B163^3+(data!$D$4+data!$C$2)*B163^2+(data!$D$4*data!$C$2-data!$R$2)*B163-data!$D$4*data!$F$2))</f>
        <v>6.0223587117726156</v>
      </c>
      <c r="D163" s="4">
        <f>(-data!$B$2)*((B163^3+data!$E$4*B163^2-(data!$F$2+data!$E$4*data!$A$2)*B163-data!$F$2*data!$E$4)/(B163^3+(data!$E$4+data!$C$2)*B163^2+(data!$E$4*data!$C$2-data!$R$2)*B163-data!$E$4*data!$F$2))</f>
        <v>-0.74287365555547924</v>
      </c>
      <c r="E163" s="18">
        <f>IF(OR(A163&lt;data!$G$2,A163 &gt;data!$H$2),"",A163)</f>
        <v>3.099999999999977</v>
      </c>
      <c r="F163" s="19">
        <f t="shared" si="10"/>
        <v>6.0223587117726156</v>
      </c>
      <c r="G163" s="19">
        <f t="shared" si="12"/>
        <v>-0.74287365555547924</v>
      </c>
      <c r="H163" s="4" t="str">
        <f t="shared" si="13"/>
        <v/>
      </c>
      <c r="I163" s="4" t="e">
        <f>VLOOKUP(ROUND(A163,2),data!$B$6:$C$209,2,0)</f>
        <v>#N/A</v>
      </c>
      <c r="J163" s="4"/>
      <c r="K163" s="21">
        <f>sigmas!A163</f>
        <v>0</v>
      </c>
      <c r="L163" s="21">
        <f>sigmas!B163</f>
        <v>0</v>
      </c>
      <c r="M163" s="21">
        <f>sigmas!C163</f>
        <v>0</v>
      </c>
      <c r="N163" s="21">
        <f t="shared" si="14"/>
        <v>1</v>
      </c>
      <c r="O163" s="21" t="e">
        <f>LOG(N163/10^(-sgraph!$H$13))</f>
        <v>#VALUE!</v>
      </c>
      <c r="P163" s="21"/>
      <c r="Q163" s="21"/>
      <c r="R163" s="21"/>
    </row>
    <row r="164" spans="1:18" x14ac:dyDescent="0.2">
      <c r="A164" s="17">
        <f>A163+data!$I$2</f>
        <v>3.1099999999999768</v>
      </c>
      <c r="B164" s="17">
        <f t="shared" si="11"/>
        <v>7.762471166287327E-4</v>
      </c>
      <c r="C164" s="17">
        <f>(-data!$B$2)*((B164^3+data!$D$4*B164^2-(data!$F$2+data!$D$4*data!$A$2)*B164-data!$F$2*data!$D$4)/(B164^3+(data!$D$4+data!$C$2)*B164^2+(data!$D$4*data!$C$2-data!$R$2)*B164-data!$D$4*data!$F$2))</f>
        <v>6.0904861553035889</v>
      </c>
      <c r="D164" s="4">
        <f>(-data!$B$2)*((B164^3+data!$E$4*B164^2-(data!$F$2+data!$E$4*data!$A$2)*B164-data!$F$2*data!$E$4)/(B164^3+(data!$E$4+data!$C$2)*B164^2+(data!$E$4*data!$C$2-data!$R$2)*B164-data!$E$4*data!$F$2))</f>
        <v>-0.72442766361565314</v>
      </c>
      <c r="E164" s="18">
        <f>IF(OR(A164&lt;data!$G$2,A164 &gt;data!$H$2),"",A164)</f>
        <v>3.1099999999999768</v>
      </c>
      <c r="F164" s="19">
        <f t="shared" si="10"/>
        <v>6.0904861553035889</v>
      </c>
      <c r="G164" s="19">
        <f t="shared" si="12"/>
        <v>-0.72442766361565314</v>
      </c>
      <c r="H164" s="4" t="str">
        <f t="shared" si="13"/>
        <v/>
      </c>
      <c r="I164" s="4" t="e">
        <f>VLOOKUP(ROUND(A164,2),data!$B$6:$C$209,2,0)</f>
        <v>#N/A</v>
      </c>
      <c r="J164" s="4"/>
      <c r="K164" s="21">
        <f>sigmas!A164</f>
        <v>0</v>
      </c>
      <c r="L164" s="21">
        <f>sigmas!B164</f>
        <v>0</v>
      </c>
      <c r="M164" s="21">
        <f>sigmas!C164</f>
        <v>0</v>
      </c>
      <c r="N164" s="21">
        <f t="shared" si="14"/>
        <v>1</v>
      </c>
      <c r="O164" s="21" t="e">
        <f>LOG(N164/10^(-sgraph!$H$13))</f>
        <v>#VALUE!</v>
      </c>
      <c r="P164" s="21"/>
      <c r="Q164" s="21"/>
      <c r="R164" s="21"/>
    </row>
    <row r="165" spans="1:18" x14ac:dyDescent="0.2">
      <c r="A165" s="17">
        <f>A164+data!$I$2</f>
        <v>3.1199999999999766</v>
      </c>
      <c r="B165" s="17">
        <f t="shared" si="11"/>
        <v>7.5857757502922397E-4</v>
      </c>
      <c r="C165" s="17">
        <f>(-data!$B$2)*((B165^3+data!$D$4*B165^2-(data!$F$2+data!$D$4*data!$A$2)*B165-data!$F$2*data!$D$4)/(B165^3+(data!$D$4+data!$C$2)*B165^2+(data!$D$4*data!$C$2-data!$R$2)*B165-data!$D$4*data!$F$2))</f>
        <v>6.1577734483911533</v>
      </c>
      <c r="D165" s="4">
        <f>(-data!$B$2)*((B165^3+data!$E$4*B165^2-(data!$F$2+data!$E$4*data!$A$2)*B165-data!$F$2*data!$E$4)/(B165^3+(data!$E$4+data!$C$2)*B165^2+(data!$E$4*data!$C$2-data!$R$2)*B165-data!$E$4*data!$F$2))</f>
        <v>-0.70634729774962102</v>
      </c>
      <c r="E165" s="18">
        <f>IF(OR(A165&lt;data!$G$2,A165 &gt;data!$H$2),"",A165)</f>
        <v>3.1199999999999766</v>
      </c>
      <c r="F165" s="19">
        <f t="shared" si="10"/>
        <v>6.1577734483911533</v>
      </c>
      <c r="G165" s="19">
        <f t="shared" si="12"/>
        <v>-0.70634729774962102</v>
      </c>
      <c r="H165" s="4" t="str">
        <f t="shared" si="13"/>
        <v/>
      </c>
      <c r="I165" s="4" t="e">
        <f>VLOOKUP(ROUND(A165,2),data!$B$6:$C$209,2,0)</f>
        <v>#N/A</v>
      </c>
      <c r="J165" s="4"/>
      <c r="K165" s="21">
        <f>sigmas!A165</f>
        <v>0</v>
      </c>
      <c r="L165" s="21">
        <f>sigmas!B165</f>
        <v>0</v>
      </c>
      <c r="M165" s="21">
        <f>sigmas!C165</f>
        <v>0</v>
      </c>
      <c r="N165" s="21">
        <f t="shared" si="14"/>
        <v>1</v>
      </c>
      <c r="O165" s="21" t="e">
        <f>LOG(N165/10^(-sgraph!$H$13))</f>
        <v>#VALUE!</v>
      </c>
      <c r="P165" s="21"/>
      <c r="Q165" s="21"/>
      <c r="R165" s="21"/>
    </row>
    <row r="166" spans="1:18" x14ac:dyDescent="0.2">
      <c r="A166" s="17">
        <f>A165+data!$I$2</f>
        <v>3.1299999999999764</v>
      </c>
      <c r="B166" s="17">
        <f t="shared" si="11"/>
        <v>7.4131024130095753E-4</v>
      </c>
      <c r="C166" s="17">
        <f>(-data!$B$2)*((B166^3+data!$D$4*B166^2-(data!$F$2+data!$D$4*data!$A$2)*B166-data!$F$2*data!$D$4)/(B166^3+(data!$D$4+data!$C$2)*B166^2+(data!$D$4*data!$C$2-data!$R$2)*B166-data!$D$4*data!$F$2))</f>
        <v>6.2242217834497691</v>
      </c>
      <c r="D166" s="4">
        <f>(-data!$B$2)*((B166^3+data!$E$4*B166^2-(data!$F$2+data!$E$4*data!$A$2)*B166-data!$F$2*data!$E$4)/(B166^3+(data!$E$4+data!$C$2)*B166^2+(data!$E$4*data!$C$2-data!$R$2)*B166-data!$E$4*data!$F$2))</f>
        <v>-0.68862379562593035</v>
      </c>
      <c r="E166" s="18">
        <f>IF(OR(A166&lt;data!$G$2,A166 &gt;data!$H$2),"",A166)</f>
        <v>3.1299999999999764</v>
      </c>
      <c r="F166" s="19">
        <f t="shared" si="10"/>
        <v>6.2242217834497691</v>
      </c>
      <c r="G166" s="19">
        <f t="shared" si="12"/>
        <v>-0.68862379562593035</v>
      </c>
      <c r="H166" s="4" t="str">
        <f t="shared" si="13"/>
        <v/>
      </c>
      <c r="I166" s="4" t="e">
        <f>VLOOKUP(ROUND(A166,2),data!$B$6:$C$209,2,0)</f>
        <v>#N/A</v>
      </c>
      <c r="J166" s="4"/>
      <c r="K166" s="21">
        <f>sigmas!A166</f>
        <v>0</v>
      </c>
      <c r="L166" s="21">
        <f>sigmas!B166</f>
        <v>0</v>
      </c>
      <c r="M166" s="21">
        <f>sigmas!C166</f>
        <v>0</v>
      </c>
      <c r="N166" s="21">
        <f t="shared" si="14"/>
        <v>1</v>
      </c>
      <c r="O166" s="21" t="e">
        <f>LOG(N166/10^(-sgraph!$H$13))</f>
        <v>#VALUE!</v>
      </c>
      <c r="P166" s="21"/>
      <c r="Q166" s="21"/>
      <c r="R166" s="21"/>
    </row>
    <row r="167" spans="1:18" x14ac:dyDescent="0.2">
      <c r="A167" s="17">
        <f>A166+data!$I$2</f>
        <v>3.1399999999999761</v>
      </c>
      <c r="B167" s="17">
        <f t="shared" si="11"/>
        <v>7.2443596007502919E-4</v>
      </c>
      <c r="C167" s="17">
        <f>(-data!$B$2)*((B167^3+data!$D$4*B167^2-(data!$F$2+data!$D$4*data!$A$2)*B167-data!$F$2*data!$D$4)/(B167^3+(data!$D$4+data!$C$2)*B167^2+(data!$D$4*data!$C$2-data!$R$2)*B167-data!$D$4*data!$F$2))</f>
        <v>6.2898325608621271</v>
      </c>
      <c r="D167" s="4">
        <f>(-data!$B$2)*((B167^3+data!$E$4*B167^2-(data!$F$2+data!$E$4*data!$A$2)*B167-data!$F$2*data!$E$4)/(B167^3+(data!$E$4+data!$C$2)*B167^2+(data!$E$4*data!$C$2-data!$R$2)*B167-data!$E$4*data!$F$2))</f>
        <v>-0.67124854922684118</v>
      </c>
      <c r="E167" s="18">
        <f>IF(OR(A167&lt;data!$G$2,A167 &gt;data!$H$2),"",A167)</f>
        <v>3.1399999999999761</v>
      </c>
      <c r="F167" s="19">
        <f t="shared" si="10"/>
        <v>6.2898325608621271</v>
      </c>
      <c r="G167" s="19">
        <f t="shared" si="12"/>
        <v>-0.67124854922684118</v>
      </c>
      <c r="H167" s="4" t="str">
        <f t="shared" si="13"/>
        <v/>
      </c>
      <c r="I167" s="4" t="e">
        <f>VLOOKUP(ROUND(A167,2),data!$B$6:$C$209,2,0)</f>
        <v>#N/A</v>
      </c>
      <c r="J167" s="4"/>
      <c r="K167" s="21">
        <f>sigmas!A167</f>
        <v>0</v>
      </c>
      <c r="L167" s="21">
        <f>sigmas!B167</f>
        <v>0</v>
      </c>
      <c r="M167" s="21">
        <f>sigmas!C167</f>
        <v>0</v>
      </c>
      <c r="N167" s="21">
        <f t="shared" si="14"/>
        <v>1</v>
      </c>
      <c r="O167" s="21" t="e">
        <f>LOG(N167/10^(-sgraph!$H$13))</f>
        <v>#VALUE!</v>
      </c>
      <c r="P167" s="21"/>
      <c r="Q167" s="21"/>
      <c r="R167" s="21"/>
    </row>
    <row r="168" spans="1:18" x14ac:dyDescent="0.2">
      <c r="A168" s="17">
        <f>A167+data!$I$2</f>
        <v>3.1499999999999759</v>
      </c>
      <c r="B168" s="17">
        <f t="shared" si="11"/>
        <v>7.0794578438417683E-4</v>
      </c>
      <c r="C168" s="17">
        <f>(-data!$B$2)*((B168^3+data!$D$4*B168^2-(data!$F$2+data!$D$4*data!$A$2)*B168-data!$F$2*data!$D$4)/(B168^3+(data!$D$4+data!$C$2)*B168^2+(data!$D$4*data!$C$2-data!$R$2)*B168-data!$D$4*data!$F$2))</f>
        <v>6.3546073912362653</v>
      </c>
      <c r="D168" s="4">
        <f>(-data!$B$2)*((B168^3+data!$E$4*B168^2-(data!$F$2+data!$E$4*data!$A$2)*B168-data!$F$2*data!$E$4)/(B168^3+(data!$E$4+data!$C$2)*B168^2+(data!$E$4*data!$C$2-data!$R$2)*B168-data!$E$4*data!$F$2))</f>
        <v>-0.65421310183775749</v>
      </c>
      <c r="E168" s="18">
        <f>IF(OR(A168&lt;data!$G$2,A168 &gt;data!$H$2),"",A168)</f>
        <v>3.1499999999999759</v>
      </c>
      <c r="F168" s="19">
        <f t="shared" si="10"/>
        <v>6.3546073912362653</v>
      </c>
      <c r="G168" s="19">
        <f t="shared" si="12"/>
        <v>-0.65421310183775749</v>
      </c>
      <c r="H168" s="4" t="str">
        <f t="shared" si="13"/>
        <v/>
      </c>
      <c r="I168" s="4" t="e">
        <f>VLOOKUP(ROUND(A168,2),data!$B$6:$C$209,2,0)</f>
        <v>#N/A</v>
      </c>
      <c r="J168" s="4"/>
      <c r="K168" s="21">
        <f>sigmas!A168</f>
        <v>0</v>
      </c>
      <c r="L168" s="21">
        <f>sigmas!B168</f>
        <v>0</v>
      </c>
      <c r="M168" s="21">
        <f>sigmas!C168</f>
        <v>0</v>
      </c>
      <c r="N168" s="21">
        <f t="shared" si="14"/>
        <v>1</v>
      </c>
      <c r="O168" s="21" t="e">
        <f>LOG(N168/10^(-sgraph!$H$13))</f>
        <v>#VALUE!</v>
      </c>
      <c r="P168" s="21"/>
      <c r="Q168" s="21"/>
      <c r="R168" s="21"/>
    </row>
    <row r="169" spans="1:18" x14ac:dyDescent="0.2">
      <c r="A169" s="17">
        <f>A168+data!$I$2</f>
        <v>3.1599999999999757</v>
      </c>
      <c r="B169" s="17">
        <f t="shared" si="11"/>
        <v>6.9183097091897461E-4</v>
      </c>
      <c r="C169" s="17">
        <f>(-data!$B$2)*((B169^3+data!$D$4*B169^2-(data!$F$2+data!$D$4*data!$A$2)*B169-data!$F$2*data!$D$4)/(B169^3+(data!$D$4+data!$C$2)*B169^2+(data!$D$4*data!$C$2-data!$R$2)*B169-data!$D$4*data!$F$2))</f>
        <v>6.4185480971044582</v>
      </c>
      <c r="D169" s="4">
        <f>(-data!$B$2)*((B169^3+data!$E$4*B169^2-(data!$F$2+data!$E$4*data!$A$2)*B169-data!$F$2*data!$E$4)/(B169^3+(data!$E$4+data!$C$2)*B169^2+(data!$E$4*data!$C$2-data!$R$2)*B169-data!$E$4*data!$F$2))</f>
        <v>-0.63750914505387934</v>
      </c>
      <c r="E169" s="18">
        <f>IF(OR(A169&lt;data!$G$2,A169 &gt;data!$H$2),"",A169)</f>
        <v>3.1599999999999757</v>
      </c>
      <c r="F169" s="19">
        <f t="shared" si="10"/>
        <v>6.4185480971044582</v>
      </c>
      <c r="G169" s="19">
        <f t="shared" si="12"/>
        <v>-0.63750914505387934</v>
      </c>
      <c r="H169" s="4" t="str">
        <f t="shared" si="13"/>
        <v/>
      </c>
      <c r="I169" s="4" t="e">
        <f>VLOOKUP(ROUND(A169,2),data!$B$6:$C$209,2,0)</f>
        <v>#N/A</v>
      </c>
      <c r="J169" s="4"/>
      <c r="K169" s="21">
        <f>sigmas!A169</f>
        <v>0</v>
      </c>
      <c r="L169" s="21">
        <f>sigmas!B169</f>
        <v>0</v>
      </c>
      <c r="M169" s="21">
        <f>sigmas!C169</f>
        <v>0</v>
      </c>
      <c r="N169" s="21">
        <f t="shared" si="14"/>
        <v>1</v>
      </c>
      <c r="O169" s="21" t="e">
        <f>LOG(N169/10^(-sgraph!$H$13))</f>
        <v>#VALUE!</v>
      </c>
      <c r="P169" s="21"/>
      <c r="Q169" s="21"/>
      <c r="R169" s="21"/>
    </row>
    <row r="170" spans="1:18" x14ac:dyDescent="0.2">
      <c r="A170" s="17">
        <f>A169+data!$I$2</f>
        <v>3.1699999999999755</v>
      </c>
      <c r="B170" s="17">
        <f t="shared" si="11"/>
        <v>6.760829753920197E-4</v>
      </c>
      <c r="C170" s="17">
        <f>(-data!$B$2)*((B170^3+data!$D$4*B170^2-(data!$F$2+data!$D$4*data!$A$2)*B170-data!$F$2*data!$D$4)/(B170^3+(data!$D$4+data!$C$2)*B170^2+(data!$D$4*data!$C$2-data!$R$2)*B170-data!$D$4*data!$F$2))</f>
        <v>6.4816567140790662</v>
      </c>
      <c r="D170" s="4">
        <f>(-data!$B$2)*((B170^3+data!$E$4*B170^2-(data!$F$2+data!$E$4*data!$A$2)*B170-data!$F$2*data!$E$4)/(B170^3+(data!$E$4+data!$C$2)*B170^2+(data!$E$4*data!$C$2-data!$R$2)*B170-data!$E$4*data!$F$2))</f>
        <v>-0.62112851580516693</v>
      </c>
      <c r="E170" s="18">
        <f>IF(OR(A170&lt;data!$G$2,A170 &gt;data!$H$2),"",A170)</f>
        <v>3.1699999999999755</v>
      </c>
      <c r="F170" s="19">
        <f t="shared" si="10"/>
        <v>6.4816567140790662</v>
      </c>
      <c r="G170" s="19">
        <f t="shared" si="12"/>
        <v>-0.62112851580516693</v>
      </c>
      <c r="H170" s="4" t="str">
        <f t="shared" si="13"/>
        <v/>
      </c>
      <c r="I170" s="4" t="e">
        <f>VLOOKUP(ROUND(A170,2),data!$B$6:$C$209,2,0)</f>
        <v>#N/A</v>
      </c>
      <c r="J170" s="4"/>
      <c r="K170" s="21">
        <f>sigmas!A170</f>
        <v>0</v>
      </c>
      <c r="L170" s="21">
        <f>sigmas!B170</f>
        <v>0</v>
      </c>
      <c r="M170" s="21">
        <f>sigmas!C170</f>
        <v>0</v>
      </c>
      <c r="N170" s="21">
        <f t="shared" si="14"/>
        <v>1</v>
      </c>
      <c r="O170" s="21" t="e">
        <f>LOG(N170/10^(-sgraph!$H$13))</f>
        <v>#VALUE!</v>
      </c>
      <c r="P170" s="21"/>
      <c r="Q170" s="21"/>
      <c r="R170" s="21"/>
    </row>
    <row r="171" spans="1:18" x14ac:dyDescent="0.2">
      <c r="A171" s="17">
        <f>A170+data!$I$2</f>
        <v>3.1799999999999753</v>
      </c>
      <c r="B171" s="17">
        <f t="shared" si="11"/>
        <v>6.6069344800763312E-4</v>
      </c>
      <c r="C171" s="17">
        <f>(-data!$B$2)*((B171^3+data!$D$4*B171^2-(data!$F$2+data!$D$4*data!$A$2)*B171-data!$F$2*data!$D$4)/(B171^3+(data!$D$4+data!$C$2)*B171^2+(data!$D$4*data!$C$2-data!$R$2)*B171-data!$D$4*data!$F$2))</f>
        <v>6.5439354914815766</v>
      </c>
      <c r="D171" s="4">
        <f>(-data!$B$2)*((B171^3+data!$E$4*B171^2-(data!$F$2+data!$E$4*data!$A$2)*B171-data!$F$2*data!$E$4)/(B171^3+(data!$E$4+data!$C$2)*B171^2+(data!$E$4*data!$C$2-data!$R$2)*B171-data!$E$4*data!$F$2))</f>
        <v>-0.60506319340058123</v>
      </c>
      <c r="E171" s="18">
        <f>IF(OR(A171&lt;data!$G$2,A171 &gt;data!$H$2),"",A171)</f>
        <v>3.1799999999999753</v>
      </c>
      <c r="F171" s="19">
        <f t="shared" si="10"/>
        <v>6.5439354914815766</v>
      </c>
      <c r="G171" s="19">
        <f t="shared" si="12"/>
        <v>-0.60506319340058123</v>
      </c>
      <c r="H171" s="4" t="str">
        <f t="shared" si="13"/>
        <v/>
      </c>
      <c r="I171" s="4" t="e">
        <f>VLOOKUP(ROUND(A171,2),data!$B$6:$C$209,2,0)</f>
        <v>#N/A</v>
      </c>
      <c r="J171" s="4"/>
      <c r="K171" s="21">
        <f>sigmas!A171</f>
        <v>0</v>
      </c>
      <c r="L171" s="21">
        <f>sigmas!B171</f>
        <v>0</v>
      </c>
      <c r="M171" s="21">
        <f>sigmas!C171</f>
        <v>0</v>
      </c>
      <c r="N171" s="21">
        <f t="shared" si="14"/>
        <v>1</v>
      </c>
      <c r="O171" s="21" t="e">
        <f>LOG(N171/10^(-sgraph!$H$13))</f>
        <v>#VALUE!</v>
      </c>
      <c r="P171" s="21"/>
      <c r="Q171" s="21"/>
      <c r="R171" s="21"/>
    </row>
    <row r="172" spans="1:18" x14ac:dyDescent="0.2">
      <c r="A172" s="17">
        <f>A171+data!$I$2</f>
        <v>3.1899999999999751</v>
      </c>
      <c r="B172" s="17">
        <f t="shared" si="11"/>
        <v>6.4565422903469242E-4</v>
      </c>
      <c r="C172" s="17">
        <f>(-data!$B$2)*((B172^3+data!$D$4*B172^2-(data!$F$2+data!$D$4*data!$A$2)*B172-data!$F$2*data!$D$4)/(B172^3+(data!$D$4+data!$C$2)*B172^2+(data!$D$4*data!$C$2-data!$R$2)*B172-data!$D$4*data!$F$2))</f>
        <v>6.6053868924619588</v>
      </c>
      <c r="D172" s="4">
        <f>(-data!$B$2)*((B172^3+data!$E$4*B172^2-(data!$F$2+data!$E$4*data!$A$2)*B172-data!$F$2*data!$E$4)/(B172^3+(data!$E$4+data!$C$2)*B172^2+(data!$E$4*data!$C$2-data!$R$2)*B172-data!$E$4*data!$F$2))</f>
        <v>-0.58930529659252406</v>
      </c>
      <c r="E172" s="18">
        <f>IF(OR(A172&lt;data!$G$2,A172 &gt;data!$H$2),"",A172)</f>
        <v>3.1899999999999751</v>
      </c>
      <c r="F172" s="19">
        <f t="shared" si="10"/>
        <v>6.6053868924619588</v>
      </c>
      <c r="G172" s="19">
        <f t="shared" si="12"/>
        <v>-0.58930529659252406</v>
      </c>
      <c r="H172" s="4" t="str">
        <f t="shared" si="13"/>
        <v/>
      </c>
      <c r="I172" s="4" t="e">
        <f>VLOOKUP(ROUND(A172,2),data!$B$6:$C$209,2,0)</f>
        <v>#N/A</v>
      </c>
      <c r="J172" s="4"/>
      <c r="K172" s="21">
        <f>sigmas!A172</f>
        <v>0</v>
      </c>
      <c r="L172" s="21">
        <f>sigmas!B172</f>
        <v>0</v>
      </c>
      <c r="M172" s="21">
        <f>sigmas!C172</f>
        <v>0</v>
      </c>
      <c r="N172" s="21">
        <f t="shared" si="14"/>
        <v>1</v>
      </c>
      <c r="O172" s="21" t="e">
        <f>LOG(N172/10^(-sgraph!$H$13))</f>
        <v>#VALUE!</v>
      </c>
      <c r="P172" s="21"/>
      <c r="Q172" s="21"/>
      <c r="R172" s="21"/>
    </row>
    <row r="173" spans="1:18" x14ac:dyDescent="0.2">
      <c r="A173" s="17">
        <f>A172+data!$I$2</f>
        <v>3.1999999999999749</v>
      </c>
      <c r="B173" s="17">
        <f t="shared" si="11"/>
        <v>6.309573444802293E-4</v>
      </c>
      <c r="C173" s="17">
        <f>(-data!$B$2)*((B173^3+data!$D$4*B173^2-(data!$F$2+data!$D$4*data!$A$2)*B173-data!$F$2*data!$D$4)/(B173^3+(data!$D$4+data!$C$2)*B173^2+(data!$D$4*data!$C$2-data!$R$2)*B173-data!$D$4*data!$F$2))</f>
        <v>6.6660135936263174</v>
      </c>
      <c r="D173" s="4">
        <f>(-data!$B$2)*((B173^3+data!$E$4*B173^2-(data!$F$2+data!$E$4*data!$A$2)*B173-data!$F$2*data!$E$4)/(B173^3+(data!$E$4+data!$C$2)*B173^2+(data!$E$4*data!$C$2-data!$R$2)*B173-data!$E$4*data!$F$2))</f>
        <v>-0.57384708066227952</v>
      </c>
      <c r="E173" s="18">
        <f>IF(OR(A173&lt;data!$G$2,A173 &gt;data!$H$2),"",A173)</f>
        <v>3.1999999999999749</v>
      </c>
      <c r="F173" s="19">
        <f t="shared" si="10"/>
        <v>6.6660135936263174</v>
      </c>
      <c r="G173" s="19">
        <f t="shared" si="12"/>
        <v>-0.57384708066227952</v>
      </c>
      <c r="H173" s="4" t="str">
        <f t="shared" si="13"/>
        <v/>
      </c>
      <c r="I173" s="4" t="e">
        <f>VLOOKUP(ROUND(A173,2),data!$B$6:$C$209,2,0)</f>
        <v>#N/A</v>
      </c>
      <c r="J173" s="4"/>
      <c r="K173" s="21">
        <f>sigmas!A173</f>
        <v>0</v>
      </c>
      <c r="L173" s="21">
        <f>sigmas!B173</f>
        <v>0</v>
      </c>
      <c r="M173" s="21">
        <f>sigmas!C173</f>
        <v>0</v>
      </c>
      <c r="N173" s="21">
        <f t="shared" si="14"/>
        <v>1</v>
      </c>
      <c r="O173" s="21" t="e">
        <f>LOG(N173/10^(-sgraph!$H$13))</f>
        <v>#VALUE!</v>
      </c>
      <c r="P173" s="21"/>
      <c r="Q173" s="21"/>
      <c r="R173" s="21"/>
    </row>
    <row r="174" spans="1:18" x14ac:dyDescent="0.2">
      <c r="A174" s="17">
        <f>A173+data!$I$2</f>
        <v>3.2099999999999747</v>
      </c>
      <c r="B174" s="17">
        <f t="shared" si="11"/>
        <v>6.1659500186151751E-4</v>
      </c>
      <c r="C174" s="17">
        <f>(-data!$B$2)*((B174^3+data!$D$4*B174^2-(data!$F$2+data!$D$4*data!$A$2)*B174-data!$F$2*data!$D$4)/(B174^3+(data!$D$4+data!$C$2)*B174^2+(data!$D$4*data!$C$2-data!$R$2)*B174-data!$D$4*data!$F$2))</f>
        <v>6.7258184841914801</v>
      </c>
      <c r="D174" s="4">
        <f>(-data!$B$2)*((B174^3+data!$E$4*B174^2-(data!$F$2+data!$E$4*data!$A$2)*B174-data!$F$2*data!$E$4)/(B174^3+(data!$E$4+data!$C$2)*B174^2+(data!$E$4*data!$C$2-data!$R$2)*B174-data!$E$4*data!$F$2))</f>
        <v>-0.55868093452722767</v>
      </c>
      <c r="E174" s="18">
        <f>IF(OR(A174&lt;data!$G$2,A174 &gt;data!$H$2),"",A174)</f>
        <v>3.2099999999999747</v>
      </c>
      <c r="F174" s="19">
        <f t="shared" si="10"/>
        <v>6.7258184841914801</v>
      </c>
      <c r="G174" s="19">
        <f t="shared" si="12"/>
        <v>-0.55868093452722767</v>
      </c>
      <c r="H174" s="4" t="str">
        <f t="shared" si="13"/>
        <v/>
      </c>
      <c r="I174" s="4" t="e">
        <f>VLOOKUP(ROUND(A174,2),data!$B$6:$C$209,2,0)</f>
        <v>#N/A</v>
      </c>
      <c r="J174" s="4"/>
      <c r="K174" s="21">
        <f>sigmas!A174</f>
        <v>0</v>
      </c>
      <c r="L174" s="21">
        <f>sigmas!B174</f>
        <v>0</v>
      </c>
      <c r="M174" s="21">
        <f>sigmas!C174</f>
        <v>0</v>
      </c>
      <c r="N174" s="21">
        <f t="shared" si="14"/>
        <v>1</v>
      </c>
      <c r="O174" s="21" t="e">
        <f>LOG(N174/10^(-sgraph!$H$13))</f>
        <v>#VALUE!</v>
      </c>
      <c r="P174" s="21"/>
      <c r="Q174" s="21"/>
      <c r="R174" s="21"/>
    </row>
    <row r="175" spans="1:18" x14ac:dyDescent="0.2">
      <c r="A175" s="17">
        <f>A174+data!$I$2</f>
        <v>3.2199999999999744</v>
      </c>
      <c r="B175" s="17">
        <f t="shared" si="11"/>
        <v>6.0255958607439292E-4</v>
      </c>
      <c r="C175" s="17">
        <f>(-data!$B$2)*((B175^3+data!$D$4*B175^2-(data!$F$2+data!$D$4*data!$A$2)*B175-data!$F$2*data!$D$4)/(B175^3+(data!$D$4+data!$C$2)*B175^2+(data!$D$4*data!$C$2-data!$R$2)*B175-data!$D$4*data!$F$2))</f>
        <v>6.7848046646858657</v>
      </c>
      <c r="D175" s="4">
        <f>(-data!$B$2)*((B175^3+data!$E$4*B175^2-(data!$F$2+data!$E$4*data!$A$2)*B175-data!$F$2*data!$E$4)/(B175^3+(data!$E$4+data!$C$2)*B175^2+(data!$E$4*data!$C$2-data!$R$2)*B175-data!$E$4*data!$F$2))</f>
        <v>-0.54379937787048482</v>
      </c>
      <c r="E175" s="18">
        <f>IF(OR(A175&lt;data!$G$2,A175 &gt;data!$H$2),"",A175)</f>
        <v>3.2199999999999744</v>
      </c>
      <c r="F175" s="19">
        <f t="shared" si="10"/>
        <v>6.7848046646858657</v>
      </c>
      <c r="G175" s="19">
        <f t="shared" si="12"/>
        <v>-0.54379937787048482</v>
      </c>
      <c r="H175" s="4" t="str">
        <f t="shared" si="13"/>
        <v/>
      </c>
      <c r="I175" s="4" t="e">
        <f>VLOOKUP(ROUND(A175,2),data!$B$6:$C$209,2,0)</f>
        <v>#N/A</v>
      </c>
      <c r="J175" s="4"/>
      <c r="K175" s="21">
        <f>sigmas!A175</f>
        <v>0</v>
      </c>
      <c r="L175" s="21">
        <f>sigmas!B175</f>
        <v>0</v>
      </c>
      <c r="M175" s="21">
        <f>sigmas!C175</f>
        <v>0</v>
      </c>
      <c r="N175" s="21">
        <f t="shared" si="14"/>
        <v>1</v>
      </c>
      <c r="O175" s="21" t="e">
        <f>LOG(N175/10^(-sgraph!$H$13))</f>
        <v>#VALUE!</v>
      </c>
      <c r="P175" s="21"/>
      <c r="Q175" s="21"/>
      <c r="R175" s="21"/>
    </row>
    <row r="176" spans="1:18" x14ac:dyDescent="0.2">
      <c r="A176" s="17">
        <f>A175+data!$I$2</f>
        <v>3.2299999999999742</v>
      </c>
      <c r="B176" s="17">
        <f t="shared" si="11"/>
        <v>5.8884365535562331E-4</v>
      </c>
      <c r="C176" s="17">
        <f>(-data!$B$2)*((B176^3+data!$D$4*B176^2-(data!$F$2+data!$D$4*data!$A$2)*B176-data!$F$2*data!$D$4)/(B176^3+(data!$D$4+data!$C$2)*B176^2+(data!$D$4*data!$C$2-data!$R$2)*B176-data!$D$4*data!$F$2))</f>
        <v>6.8429754452164477</v>
      </c>
      <c r="D176" s="4">
        <f>(-data!$B$2)*((B176^3+data!$E$4*B176^2-(data!$F$2+data!$E$4*data!$A$2)*B176-data!$F$2*data!$E$4)/(B176^3+(data!$E$4+data!$C$2)*B176^2+(data!$E$4*data!$C$2-data!$R$2)*B176-data!$E$4*data!$F$2))</f>
        <v>-0.5291950582935917</v>
      </c>
      <c r="E176" s="18">
        <f>IF(OR(A176&lt;data!$G$2,A176 &gt;data!$H$2),"",A176)</f>
        <v>3.2299999999999742</v>
      </c>
      <c r="F176" s="19">
        <f t="shared" si="10"/>
        <v>6.8429754452164477</v>
      </c>
      <c r="G176" s="19">
        <f t="shared" si="12"/>
        <v>-0.5291950582935917</v>
      </c>
      <c r="H176" s="4" t="str">
        <f t="shared" si="13"/>
        <v/>
      </c>
      <c r="I176" s="4" t="e">
        <f>VLOOKUP(ROUND(A176,2),data!$B$6:$C$209,2,0)</f>
        <v>#N/A</v>
      </c>
      <c r="J176" s="4"/>
      <c r="K176" s="21">
        <f>sigmas!A176</f>
        <v>0</v>
      </c>
      <c r="L176" s="21">
        <f>sigmas!B176</f>
        <v>0</v>
      </c>
      <c r="M176" s="21">
        <f>sigmas!C176</f>
        <v>0</v>
      </c>
      <c r="N176" s="21">
        <f t="shared" si="14"/>
        <v>1</v>
      </c>
      <c r="O176" s="21" t="e">
        <f>LOG(N176/10^(-sgraph!$H$13))</f>
        <v>#VALUE!</v>
      </c>
      <c r="P176" s="21"/>
      <c r="Q176" s="21"/>
      <c r="R176" s="21"/>
    </row>
    <row r="177" spans="1:18" x14ac:dyDescent="0.2">
      <c r="A177" s="17">
        <f>A176+data!$I$2</f>
        <v>3.239999999999974</v>
      </c>
      <c r="B177" s="17">
        <f t="shared" si="11"/>
        <v>5.7543993733719112E-4</v>
      </c>
      <c r="C177" s="17">
        <f>(-data!$B$2)*((B177^3+data!$D$4*B177^2-(data!$F$2+data!$D$4*data!$A$2)*B177-data!$F$2*data!$D$4)/(B177^3+(data!$D$4+data!$C$2)*B177^2+(data!$D$4*data!$C$2-data!$R$2)*B177-data!$D$4*data!$F$2))</f>
        <v>6.9003343433220827</v>
      </c>
      <c r="D177" s="4">
        <f>(-data!$B$2)*((B177^3+data!$E$4*B177^2-(data!$F$2+data!$E$4*data!$A$2)*B177-data!$F$2*data!$E$4)/(B177^3+(data!$E$4+data!$C$2)*B177^2+(data!$E$4*data!$C$2-data!$R$2)*B177-data!$E$4*data!$F$2))</f>
        <v>-0.51486074849279651</v>
      </c>
      <c r="E177" s="18">
        <f>IF(OR(A177&lt;data!$G$2,A177 &gt;data!$H$2),"",A177)</f>
        <v>3.239999999999974</v>
      </c>
      <c r="F177" s="19">
        <f t="shared" si="10"/>
        <v>6.9003343433220827</v>
      </c>
      <c r="G177" s="19">
        <f t="shared" si="12"/>
        <v>-0.51486074849279651</v>
      </c>
      <c r="H177" s="4" t="str">
        <f t="shared" si="13"/>
        <v/>
      </c>
      <c r="I177" s="4" t="e">
        <f>VLOOKUP(ROUND(A177,2),data!$B$6:$C$209,2,0)</f>
        <v>#N/A</v>
      </c>
      <c r="J177" s="4"/>
      <c r="K177" s="21">
        <f>sigmas!A177</f>
        <v>0</v>
      </c>
      <c r="L177" s="21">
        <f>sigmas!B177</f>
        <v>0</v>
      </c>
      <c r="M177" s="21">
        <f>sigmas!C177</f>
        <v>0</v>
      </c>
      <c r="N177" s="21">
        <f t="shared" si="14"/>
        <v>1</v>
      </c>
      <c r="O177" s="21" t="e">
        <f>LOG(N177/10^(-sgraph!$H$13))</f>
        <v>#VALUE!</v>
      </c>
      <c r="P177" s="21"/>
      <c r="Q177" s="21"/>
      <c r="R177" s="21"/>
    </row>
    <row r="178" spans="1:18" x14ac:dyDescent="0.2">
      <c r="A178" s="17">
        <f>A177+data!$I$2</f>
        <v>3.2499999999999738</v>
      </c>
      <c r="B178" s="17">
        <f t="shared" si="11"/>
        <v>5.6234132519038249E-4</v>
      </c>
      <c r="C178" s="17">
        <f>(-data!$B$2)*((B178^3+data!$D$4*B178^2-(data!$F$2+data!$D$4*data!$A$2)*B178-data!$F$2*data!$D$4)/(B178^3+(data!$D$4+data!$C$2)*B178^2+(data!$D$4*data!$C$2-data!$R$2)*B178-data!$D$4*data!$F$2))</f>
        <v>6.9568850814338754</v>
      </c>
      <c r="D178" s="4">
        <f>(-data!$B$2)*((B178^3+data!$E$4*B178^2-(data!$F$2+data!$E$4*data!$A$2)*B178-data!$F$2*data!$E$4)/(B178^3+(data!$E$4+data!$C$2)*B178^2+(data!$E$4*data!$C$2-data!$R$2)*B178-data!$E$4*data!$F$2))</f>
        <v>-0.5007893434593963</v>
      </c>
      <c r="E178" s="18">
        <f>IF(OR(A178&lt;data!$G$2,A178 &gt;data!$H$2),"",A178)</f>
        <v>3.2499999999999738</v>
      </c>
      <c r="F178" s="19">
        <f t="shared" si="10"/>
        <v>6.9568850814338754</v>
      </c>
      <c r="G178" s="19">
        <f t="shared" si="12"/>
        <v>-0.5007893434593963</v>
      </c>
      <c r="H178" s="4" t="str">
        <f t="shared" si="13"/>
        <v/>
      </c>
      <c r="I178" s="4" t="e">
        <f>VLOOKUP(ROUND(A178,2),data!$B$6:$C$209,2,0)</f>
        <v>#N/A</v>
      </c>
      <c r="J178" s="4"/>
      <c r="K178" s="21">
        <f>sigmas!A178</f>
        <v>0</v>
      </c>
      <c r="L178" s="21">
        <f>sigmas!B178</f>
        <v>0</v>
      </c>
      <c r="M178" s="21">
        <f>sigmas!C178</f>
        <v>0</v>
      </c>
      <c r="N178" s="21">
        <f t="shared" si="14"/>
        <v>1</v>
      </c>
      <c r="O178" s="21" t="e">
        <f>LOG(N178/10^(-sgraph!$H$13))</f>
        <v>#VALUE!</v>
      </c>
      <c r="P178" s="21"/>
      <c r="Q178" s="21"/>
      <c r="R178" s="21"/>
    </row>
    <row r="179" spans="1:18" x14ac:dyDescent="0.2">
      <c r="A179" s="17">
        <f>A178+data!$I$2</f>
        <v>3.2599999999999736</v>
      </c>
      <c r="B179" s="17">
        <f t="shared" si="11"/>
        <v>5.4954087385765773E-4</v>
      </c>
      <c r="C179" s="17">
        <f>(-data!$B$2)*((B179^3+data!$D$4*B179^2-(data!$F$2+data!$D$4*data!$A$2)*B179-data!$F$2*data!$D$4)/(B179^3+(data!$D$4+data!$C$2)*B179^2+(data!$D$4*data!$C$2-data!$R$2)*B179-data!$D$4*data!$F$2))</f>
        <v>7.0126315839634374</v>
      </c>
      <c r="D179" s="4">
        <f>(-data!$B$2)*((B179^3+data!$E$4*B179^2-(data!$F$2+data!$E$4*data!$A$2)*B179-data!$F$2*data!$E$4)/(B179^3+(data!$E$4+data!$C$2)*B179^2+(data!$E$4*data!$C$2-data!$R$2)*B179-data!$E$4*data!$F$2))</f>
        <v>-0.48697385770458634</v>
      </c>
      <c r="E179" s="18">
        <f>IF(OR(A179&lt;data!$G$2,A179 &gt;data!$H$2),"",A179)</f>
        <v>3.2599999999999736</v>
      </c>
      <c r="F179" s="19">
        <f t="shared" si="10"/>
        <v>7.0126315839634374</v>
      </c>
      <c r="G179" s="19">
        <f t="shared" si="12"/>
        <v>-0.48697385770458634</v>
      </c>
      <c r="H179" s="4" t="str">
        <f t="shared" si="13"/>
        <v/>
      </c>
      <c r="I179" s="4" t="e">
        <f>VLOOKUP(ROUND(A179,2),data!$B$6:$C$209,2,0)</f>
        <v>#N/A</v>
      </c>
      <c r="J179" s="4"/>
      <c r="K179" s="21">
        <f>sigmas!A179</f>
        <v>0</v>
      </c>
      <c r="L179" s="21">
        <f>sigmas!B179</f>
        <v>0</v>
      </c>
      <c r="M179" s="21">
        <f>sigmas!C179</f>
        <v>0</v>
      </c>
      <c r="N179" s="21">
        <f t="shared" si="14"/>
        <v>1</v>
      </c>
      <c r="O179" s="21" t="e">
        <f>LOG(N179/10^(-sgraph!$H$13))</f>
        <v>#VALUE!</v>
      </c>
      <c r="P179" s="21"/>
      <c r="Q179" s="21"/>
      <c r="R179" s="21"/>
    </row>
    <row r="180" spans="1:18" x14ac:dyDescent="0.2">
      <c r="A180" s="17">
        <f>A179+data!$I$2</f>
        <v>3.2699999999999734</v>
      </c>
      <c r="B180" s="17">
        <f t="shared" si="11"/>
        <v>5.3703179637028524E-4</v>
      </c>
      <c r="C180" s="17">
        <f>(-data!$B$2)*((B180^3+data!$D$4*B180^2-(data!$F$2+data!$D$4*data!$A$2)*B180-data!$F$2*data!$D$4)/(B180^3+(data!$D$4+data!$C$2)*B180^2+(data!$D$4*data!$C$2-data!$R$2)*B180-data!$D$4*data!$F$2))</f>
        <v>7.0675779740401801</v>
      </c>
      <c r="D180" s="4">
        <f>(-data!$B$2)*((B180^3+data!$E$4*B180^2-(data!$F$2+data!$E$4*data!$A$2)*B180-data!$F$2*data!$E$4)/(B180^3+(data!$E$4+data!$C$2)*B180^2+(data!$E$4*data!$C$2-data!$R$2)*B180-data!$E$4*data!$F$2))</f>
        <v>-0.47340742250916018</v>
      </c>
      <c r="E180" s="18">
        <f>IF(OR(A180&lt;data!$G$2,A180 &gt;data!$H$2),"",A180)</f>
        <v>3.2699999999999734</v>
      </c>
      <c r="F180" s="19">
        <f t="shared" si="10"/>
        <v>7.0675779740401801</v>
      </c>
      <c r="G180" s="19">
        <f t="shared" si="12"/>
        <v>-0.47340742250916018</v>
      </c>
      <c r="H180" s="4" t="str">
        <f t="shared" si="13"/>
        <v/>
      </c>
      <c r="I180" s="4" t="e">
        <f>VLOOKUP(ROUND(A180,2),data!$B$6:$C$209,2,0)</f>
        <v>#N/A</v>
      </c>
      <c r="J180" s="4"/>
      <c r="K180" s="21">
        <f>sigmas!A180</f>
        <v>0</v>
      </c>
      <c r="L180" s="21">
        <f>sigmas!B180</f>
        <v>0</v>
      </c>
      <c r="M180" s="21">
        <f>sigmas!C180</f>
        <v>0</v>
      </c>
      <c r="N180" s="21">
        <f t="shared" si="14"/>
        <v>1</v>
      </c>
      <c r="O180" s="21" t="e">
        <f>LOG(N180/10^(-sgraph!$H$13))</f>
        <v>#VALUE!</v>
      </c>
      <c r="P180" s="21"/>
      <c r="Q180" s="21"/>
      <c r="R180" s="21"/>
    </row>
    <row r="181" spans="1:18" x14ac:dyDescent="0.2">
      <c r="A181" s="17">
        <f>A180+data!$I$2</f>
        <v>3.2799999999999732</v>
      </c>
      <c r="B181" s="17">
        <f t="shared" si="11"/>
        <v>5.2480746024980481E-4</v>
      </c>
      <c r="C181" s="17">
        <f>(-data!$B$2)*((B181^3+data!$D$4*B181^2-(data!$F$2+data!$D$4*data!$A$2)*B181-data!$F$2*data!$D$4)/(B181^3+(data!$D$4+data!$C$2)*B181^2+(data!$D$4*data!$C$2-data!$R$2)*B181-data!$D$4*data!$F$2))</f>
        <v>7.1217285699187629</v>
      </c>
      <c r="D181" s="4">
        <f>(-data!$B$2)*((B181^3+data!$E$4*B181^2-(data!$F$2+data!$E$4*data!$A$2)*B181-data!$F$2*data!$E$4)/(B181^3+(data!$E$4+data!$C$2)*B181^2+(data!$E$4*data!$C$2-data!$R$2)*B181-data!$E$4*data!$F$2))</f>
        <v>-0.46008328319839731</v>
      </c>
      <c r="E181" s="18">
        <f>IF(OR(A181&lt;data!$G$2,A181 &gt;data!$H$2),"",A181)</f>
        <v>3.2799999999999732</v>
      </c>
      <c r="F181" s="19">
        <f t="shared" si="10"/>
        <v>7.1217285699187629</v>
      </c>
      <c r="G181" s="19">
        <f t="shared" si="12"/>
        <v>-0.46008328319839731</v>
      </c>
      <c r="H181" s="4" t="str">
        <f t="shared" si="13"/>
        <v/>
      </c>
      <c r="I181" s="4" t="e">
        <f>VLOOKUP(ROUND(A181,2),data!$B$6:$C$209,2,0)</f>
        <v>#N/A</v>
      </c>
      <c r="J181" s="4"/>
      <c r="K181" s="21">
        <f>sigmas!A181</f>
        <v>0</v>
      </c>
      <c r="L181" s="21">
        <f>sigmas!B181</f>
        <v>0</v>
      </c>
      <c r="M181" s="21">
        <f>sigmas!C181</f>
        <v>0</v>
      </c>
      <c r="N181" s="21">
        <f t="shared" si="14"/>
        <v>1</v>
      </c>
      <c r="O181" s="21" t="e">
        <f>LOG(N181/10^(-sgraph!$H$13))</f>
        <v>#VALUE!</v>
      </c>
      <c r="P181" s="21"/>
      <c r="Q181" s="21"/>
      <c r="R181" s="21"/>
    </row>
    <row r="182" spans="1:18" x14ac:dyDescent="0.2">
      <c r="A182" s="17">
        <f>A181+data!$I$2</f>
        <v>3.2899999999999729</v>
      </c>
      <c r="B182" s="17">
        <f t="shared" si="11"/>
        <v>5.1286138399139649E-4</v>
      </c>
      <c r="C182" s="17">
        <f>(-data!$B$2)*((B182^3+data!$D$4*B182^2-(data!$F$2+data!$D$4*data!$A$2)*B182-data!$F$2*data!$D$4)/(B182^3+(data!$D$4+data!$C$2)*B182^2+(data!$D$4*data!$C$2-data!$R$2)*B182-data!$D$4*data!$F$2))</f>
        <v>7.1750878810779852</v>
      </c>
      <c r="D182" s="4">
        <f>(-data!$B$2)*((B182^3+data!$E$4*B182^2-(data!$F$2+data!$E$4*data!$A$2)*B182-data!$F$2*data!$E$4)/(B182^3+(data!$E$4+data!$C$2)*B182^2+(data!$E$4*data!$C$2-data!$R$2)*B182-data!$E$4*data!$F$2))</f>
        <v>-0.44699479644239049</v>
      </c>
      <c r="E182" s="18">
        <f>IF(OR(A182&lt;data!$G$2,A182 &gt;data!$H$2),"",A182)</f>
        <v>3.2899999999999729</v>
      </c>
      <c r="F182" s="19">
        <f t="shared" si="10"/>
        <v>7.1750878810779852</v>
      </c>
      <c r="G182" s="19">
        <f t="shared" si="12"/>
        <v>-0.44699479644239049</v>
      </c>
      <c r="H182" s="4" t="str">
        <f t="shared" si="13"/>
        <v/>
      </c>
      <c r="I182" s="4" t="e">
        <f>VLOOKUP(ROUND(A182,2),data!$B$6:$C$209,2,0)</f>
        <v>#N/A</v>
      </c>
      <c r="J182" s="4"/>
      <c r="K182" s="21">
        <f>sigmas!A182</f>
        <v>0</v>
      </c>
      <c r="L182" s="21">
        <f>sigmas!B182</f>
        <v>0</v>
      </c>
      <c r="M182" s="21">
        <f>sigmas!C182</f>
        <v>0</v>
      </c>
      <c r="N182" s="21">
        <f t="shared" si="14"/>
        <v>1</v>
      </c>
      <c r="O182" s="21" t="e">
        <f>LOG(N182/10^(-sgraph!$H$13))</f>
        <v>#VALUE!</v>
      </c>
      <c r="P182" s="21"/>
      <c r="Q182" s="21"/>
      <c r="R182" s="21"/>
    </row>
    <row r="183" spans="1:18" x14ac:dyDescent="0.2">
      <c r="A183" s="17">
        <f>A182+data!$I$2</f>
        <v>3.2999999999999727</v>
      </c>
      <c r="B183" s="17">
        <f t="shared" si="11"/>
        <v>5.0118723362730321E-4</v>
      </c>
      <c r="C183" s="17">
        <f>(-data!$B$2)*((B183^3+data!$D$4*B183^2-(data!$F$2+data!$D$4*data!$A$2)*B183-data!$F$2*data!$D$4)/(B183^3+(data!$D$4+data!$C$2)*B183^2+(data!$D$4*data!$C$2-data!$R$2)*B183-data!$D$4*data!$F$2))</f>
        <v>7.22766060403222</v>
      </c>
      <c r="D183" s="4">
        <f>(-data!$B$2)*((B183^3+data!$E$4*B183^2-(data!$F$2+data!$E$4*data!$A$2)*B183-data!$F$2*data!$E$4)/(B183^3+(data!$E$4+data!$C$2)*B183^2+(data!$E$4*data!$C$2-data!$R$2)*B183-data!$E$4*data!$F$2))</f>
        <v>-0.43413542758204288</v>
      </c>
      <c r="E183" s="18">
        <f>IF(OR(A183&lt;data!$G$2,A183 &gt;data!$H$2),"",A183)</f>
        <v>3.2999999999999727</v>
      </c>
      <c r="F183" s="19">
        <f t="shared" si="10"/>
        <v>7.22766060403222</v>
      </c>
      <c r="G183" s="19">
        <f t="shared" si="12"/>
        <v>-0.43413542758204288</v>
      </c>
      <c r="H183" s="4" t="str">
        <f t="shared" si="13"/>
        <v/>
      </c>
      <c r="I183" s="4" t="e">
        <f>VLOOKUP(ROUND(A183,2),data!$B$6:$C$209,2,0)</f>
        <v>#N/A</v>
      </c>
      <c r="J183" s="4"/>
      <c r="K183" s="21">
        <f>sigmas!A183</f>
        <v>0</v>
      </c>
      <c r="L183" s="21">
        <f>sigmas!B183</f>
        <v>0</v>
      </c>
      <c r="M183" s="21">
        <f>sigmas!C183</f>
        <v>0</v>
      </c>
      <c r="N183" s="21">
        <f t="shared" si="14"/>
        <v>1</v>
      </c>
      <c r="O183" s="21" t="e">
        <f>LOG(N183/10^(-sgraph!$H$13))</f>
        <v>#VALUE!</v>
      </c>
      <c r="P183" s="21"/>
      <c r="Q183" s="21"/>
      <c r="R183" s="21"/>
    </row>
    <row r="184" spans="1:18" x14ac:dyDescent="0.2">
      <c r="A184" s="17">
        <f>A183+data!$I$2</f>
        <v>3.3099999999999725</v>
      </c>
      <c r="B184" s="17">
        <f t="shared" si="11"/>
        <v>4.8977881936847689E-4</v>
      </c>
      <c r="C184" s="17">
        <f>(-data!$B$2)*((B184^3+data!$D$4*B184^2-(data!$F$2+data!$D$4*data!$A$2)*B184-data!$F$2*data!$D$4)/(B184^3+(data!$D$4+data!$C$2)*B184^2+(data!$D$4*data!$C$2-data!$R$2)*B184-data!$D$4*data!$F$2))</f>
        <v>7.2794516178765107</v>
      </c>
      <c r="D184" s="4">
        <f>(-data!$B$2)*((B184^3+data!$E$4*B184^2-(data!$F$2+data!$E$4*data!$A$2)*B184-data!$F$2*data!$E$4)/(B184^3+(data!$E$4+data!$C$2)*B184^2+(data!$E$4*data!$C$2-data!$R$2)*B184-data!$E$4*data!$F$2))</f>
        <v>-0.4214987479809052</v>
      </c>
      <c r="E184" s="18">
        <f>IF(OR(A184&lt;data!$G$2,A184 &gt;data!$H$2),"",A184)</f>
        <v>3.3099999999999725</v>
      </c>
      <c r="F184" s="19">
        <f t="shared" si="10"/>
        <v>7.2794516178765107</v>
      </c>
      <c r="G184" s="19">
        <f t="shared" si="12"/>
        <v>-0.4214987479809052</v>
      </c>
      <c r="H184" s="4" t="str">
        <f t="shared" si="13"/>
        <v/>
      </c>
      <c r="I184" s="4" t="e">
        <f>VLOOKUP(ROUND(A184,2),data!$B$6:$C$209,2,0)</f>
        <v>#N/A</v>
      </c>
      <c r="J184" s="4"/>
      <c r="K184" s="21">
        <f>sigmas!A184</f>
        <v>0</v>
      </c>
      <c r="L184" s="21">
        <f>sigmas!B184</f>
        <v>0</v>
      </c>
      <c r="M184" s="21">
        <f>sigmas!C184</f>
        <v>0</v>
      </c>
      <c r="N184" s="21">
        <f t="shared" si="14"/>
        <v>1</v>
      </c>
      <c r="O184" s="21" t="e">
        <f>LOG(N184/10^(-sgraph!$H$13))</f>
        <v>#VALUE!</v>
      </c>
      <c r="P184" s="21"/>
      <c r="Q184" s="21"/>
      <c r="R184" s="21"/>
    </row>
    <row r="185" spans="1:18" x14ac:dyDescent="0.2">
      <c r="A185" s="17">
        <f>A184+data!$I$2</f>
        <v>3.3199999999999723</v>
      </c>
      <c r="B185" s="17">
        <f t="shared" si="11"/>
        <v>4.7863009232266835E-4</v>
      </c>
      <c r="C185" s="17">
        <f>(-data!$B$2)*((B185^3+data!$D$4*B185^2-(data!$F$2+data!$D$4*data!$A$2)*B185-data!$F$2*data!$D$4)/(B185^3+(data!$D$4+data!$C$2)*B185^2+(data!$D$4*data!$C$2-data!$R$2)*B185-data!$D$4*data!$F$2))</f>
        <v>7.3304659795861582</v>
      </c>
      <c r="D185" s="4">
        <f>(-data!$B$2)*((B185^3+data!$E$4*B185^2-(data!$F$2+data!$E$4*data!$A$2)*B185-data!$F$2*data!$E$4)/(B185^3+(data!$E$4+data!$C$2)*B185^2+(data!$E$4*data!$C$2-data!$R$2)*B185-data!$E$4*data!$F$2))</f>
        <v>-0.40907843240298647</v>
      </c>
      <c r="E185" s="18">
        <f>IF(OR(A185&lt;data!$G$2,A185 &gt;data!$H$2),"",A185)</f>
        <v>3.3199999999999723</v>
      </c>
      <c r="F185" s="19">
        <f t="shared" si="10"/>
        <v>7.3304659795861582</v>
      </c>
      <c r="G185" s="19">
        <f t="shared" si="12"/>
        <v>-0.40907843240298647</v>
      </c>
      <c r="H185" s="4" t="str">
        <f t="shared" si="13"/>
        <v/>
      </c>
      <c r="I185" s="4" t="e">
        <f>VLOOKUP(ROUND(A185,2),data!$B$6:$C$209,2,0)</f>
        <v>#N/A</v>
      </c>
      <c r="J185" s="4"/>
      <c r="K185" s="21">
        <f>sigmas!A185</f>
        <v>0</v>
      </c>
      <c r="L185" s="21">
        <f>sigmas!B185</f>
        <v>0</v>
      </c>
      <c r="M185" s="21">
        <f>sigmas!C185</f>
        <v>0</v>
      </c>
      <c r="N185" s="21">
        <f t="shared" si="14"/>
        <v>1</v>
      </c>
      <c r="O185" s="21" t="e">
        <f>LOG(N185/10^(-sgraph!$H$13))</f>
        <v>#VALUE!</v>
      </c>
      <c r="P185" s="21"/>
      <c r="Q185" s="21"/>
      <c r="R185" s="21"/>
    </row>
    <row r="186" spans="1:18" x14ac:dyDescent="0.2">
      <c r="A186" s="17">
        <f>A185+data!$I$2</f>
        <v>3.3299999999999721</v>
      </c>
      <c r="B186" s="17">
        <f t="shared" si="11"/>
        <v>4.67735141287228E-4</v>
      </c>
      <c r="C186" s="17">
        <f>(-data!$B$2)*((B186^3+data!$D$4*B186^2-(data!$F$2+data!$D$4*data!$A$2)*B186-data!$F$2*data!$D$4)/(B186^3+(data!$D$4+data!$C$2)*B186^2+(data!$D$4*data!$C$2-data!$R$2)*B186-data!$D$4*data!$F$2))</f>
        <v>7.3807089190914148</v>
      </c>
      <c r="D186" s="4">
        <f>(-data!$B$2)*((B186^3+data!$E$4*B186^2-(data!$F$2+data!$E$4*data!$A$2)*B186-data!$F$2*data!$E$4)/(B186^3+(data!$E$4+data!$C$2)*B186^2+(data!$E$4*data!$C$2-data!$R$2)*B186-data!$E$4*data!$F$2))</f>
        <v>-0.3968682564166422</v>
      </c>
      <c r="E186" s="18">
        <f>IF(OR(A186&lt;data!$G$2,A186 &gt;data!$H$2),"",A186)</f>
        <v>3.3299999999999721</v>
      </c>
      <c r="F186" s="19">
        <f t="shared" si="10"/>
        <v>7.3807089190914148</v>
      </c>
      <c r="G186" s="19">
        <f t="shared" si="12"/>
        <v>-0.3968682564166422</v>
      </c>
      <c r="H186" s="4" t="str">
        <f t="shared" si="13"/>
        <v/>
      </c>
      <c r="I186" s="4" t="e">
        <f>VLOOKUP(ROUND(A186,2),data!$B$6:$C$209,2,0)</f>
        <v>#N/A</v>
      </c>
      <c r="J186" s="4"/>
      <c r="K186" s="21">
        <f>sigmas!A186</f>
        <v>0</v>
      </c>
      <c r="L186" s="21">
        <f>sigmas!B186</f>
        <v>0</v>
      </c>
      <c r="M186" s="21">
        <f>sigmas!C186</f>
        <v>0</v>
      </c>
      <c r="N186" s="21">
        <f t="shared" si="14"/>
        <v>1</v>
      </c>
      <c r="O186" s="21" t="e">
        <f>LOG(N186/10^(-sgraph!$H$13))</f>
        <v>#VALUE!</v>
      </c>
      <c r="P186" s="21"/>
      <c r="Q186" s="21"/>
      <c r="R186" s="21"/>
    </row>
    <row r="187" spans="1:18" x14ac:dyDescent="0.2">
      <c r="A187" s="17">
        <f>A186+data!$I$2</f>
        <v>3.3399999999999719</v>
      </c>
      <c r="B187" s="17">
        <f t="shared" si="11"/>
        <v>4.5708818961490426E-4</v>
      </c>
      <c r="C187" s="17">
        <f>(-data!$B$2)*((B187^3+data!$D$4*B187^2-(data!$F$2+data!$D$4*data!$A$2)*B187-data!$F$2*data!$D$4)/(B187^3+(data!$D$4+data!$C$2)*B187^2+(data!$D$4*data!$C$2-data!$R$2)*B187-data!$D$4*data!$F$2))</f>
        <v>7.4301858341476787</v>
      </c>
      <c r="D187" s="4">
        <f>(-data!$B$2)*((B187^3+data!$E$4*B187^2-(data!$F$2+data!$E$4*data!$A$2)*B187-data!$F$2*data!$E$4)/(B187^3+(data!$E$4+data!$C$2)*B187^2+(data!$E$4*data!$C$2-data!$R$2)*B187-data!$E$4*data!$F$2))</f>
        <v>-0.38486209382458614</v>
      </c>
      <c r="E187" s="18">
        <f>IF(OR(A187&lt;data!$G$2,A187 &gt;data!$H$2),"",A187)</f>
        <v>3.3399999999999719</v>
      </c>
      <c r="F187" s="19">
        <f t="shared" si="10"/>
        <v>7.4301858341476787</v>
      </c>
      <c r="G187" s="19">
        <f t="shared" si="12"/>
        <v>-0.38486209382458614</v>
      </c>
      <c r="H187" s="4" t="str">
        <f t="shared" si="13"/>
        <v/>
      </c>
      <c r="I187" s="4" t="e">
        <f>VLOOKUP(ROUND(A187,2),data!$B$6:$C$209,2,0)</f>
        <v>#N/A</v>
      </c>
      <c r="J187" s="4"/>
      <c r="K187" s="21">
        <f>sigmas!A187</f>
        <v>0</v>
      </c>
      <c r="L187" s="21">
        <f>sigmas!B187</f>
        <v>0</v>
      </c>
      <c r="M187" s="21">
        <f>sigmas!C187</f>
        <v>0</v>
      </c>
      <c r="N187" s="21">
        <f t="shared" si="14"/>
        <v>1</v>
      </c>
      <c r="O187" s="21" t="e">
        <f>LOG(N187/10^(-sgraph!$H$13))</f>
        <v>#VALUE!</v>
      </c>
      <c r="P187" s="21"/>
      <c r="Q187" s="21"/>
      <c r="R187" s="21"/>
    </row>
    <row r="188" spans="1:18" x14ac:dyDescent="0.2">
      <c r="A188" s="17">
        <f>A187+data!$I$2</f>
        <v>3.3499999999999717</v>
      </c>
      <c r="B188" s="17">
        <f t="shared" si="11"/>
        <v>4.4668359215099211E-4</v>
      </c>
      <c r="C188" s="17">
        <f>(-data!$B$2)*((B188^3+data!$D$4*B188^2-(data!$F$2+data!$D$4*data!$A$2)*B188-data!$F$2*data!$D$4)/(B188^3+(data!$D$4+data!$C$2)*B188^2+(data!$D$4*data!$C$2-data!$R$2)*B188-data!$D$4*data!$F$2))</f>
        <v>7.4789022850210687</v>
      </c>
      <c r="D188" s="4">
        <f>(-data!$B$2)*((B188^3+data!$E$4*B188^2-(data!$F$2+data!$E$4*data!$A$2)*B188-data!$F$2*data!$E$4)/(B188^3+(data!$E$4+data!$C$2)*B188^2+(data!$E$4*data!$C$2-data!$R$2)*B188-data!$E$4*data!$F$2))</f>
        <v>-0.37305391412006433</v>
      </c>
      <c r="E188" s="18">
        <f>IF(OR(A188&lt;data!$G$2,A188 &gt;data!$H$2),"",A188)</f>
        <v>3.3499999999999717</v>
      </c>
      <c r="F188" s="19">
        <f t="shared" si="10"/>
        <v>7.4789022850210687</v>
      </c>
      <c r="G188" s="19">
        <f t="shared" si="12"/>
        <v>-0.37305391412006433</v>
      </c>
      <c r="H188" s="4" t="str">
        <f t="shared" si="13"/>
        <v/>
      </c>
      <c r="I188" s="4" t="e">
        <f>VLOOKUP(ROUND(A188,2),data!$B$6:$C$209,2,0)</f>
        <v>#N/A</v>
      </c>
      <c r="J188" s="4"/>
      <c r="K188" s="21">
        <f>sigmas!A188</f>
        <v>0</v>
      </c>
      <c r="L188" s="21">
        <f>sigmas!B188</f>
        <v>0</v>
      </c>
      <c r="M188" s="21">
        <f>sigmas!C188</f>
        <v>0</v>
      </c>
      <c r="N188" s="21">
        <f t="shared" si="14"/>
        <v>1</v>
      </c>
      <c r="O188" s="21" t="e">
        <f>LOG(N188/10^(-sgraph!$H$13))</f>
        <v>#VALUE!</v>
      </c>
      <c r="P188" s="21"/>
      <c r="Q188" s="21"/>
      <c r="R188" s="21"/>
    </row>
    <row r="189" spans="1:18" x14ac:dyDescent="0.2">
      <c r="A189" s="17">
        <f>A188+data!$I$2</f>
        <v>3.3599999999999715</v>
      </c>
      <c r="B189" s="17">
        <f t="shared" si="11"/>
        <v>4.365158322401943E-4</v>
      </c>
      <c r="C189" s="17">
        <f>(-data!$B$2)*((B189^3+data!$D$4*B189^2-(data!$F$2+data!$D$4*data!$A$2)*B189-data!$F$2*data!$D$4)/(B189^3+(data!$D$4+data!$C$2)*B189^2+(data!$D$4*data!$C$2-data!$R$2)*B189-data!$D$4*data!$F$2))</f>
        <v>7.5268639890090361</v>
      </c>
      <c r="D189" s="4">
        <f>(-data!$B$2)*((B189^3+data!$E$4*B189^2-(data!$F$2+data!$E$4*data!$A$2)*B189-data!$F$2*data!$E$4)/(B189^3+(data!$E$4+data!$C$2)*B189^2+(data!$E$4*data!$C$2-data!$R$2)*B189-data!$E$4*data!$F$2))</f>
        <v>-0.36143777996917109</v>
      </c>
      <c r="E189" s="18">
        <f>IF(OR(A189&lt;data!$G$2,A189 &gt;data!$H$2),"",A189)</f>
        <v>3.3599999999999715</v>
      </c>
      <c r="F189" s="19">
        <f t="shared" si="10"/>
        <v>7.5268639890090361</v>
      </c>
      <c r="G189" s="19">
        <f t="shared" si="12"/>
        <v>-0.36143777996917109</v>
      </c>
      <c r="H189" s="4" t="str">
        <f t="shared" si="13"/>
        <v/>
      </c>
      <c r="I189" s="4" t="e">
        <f>VLOOKUP(ROUND(A189,2),data!$B$6:$C$209,2,0)</f>
        <v>#N/A</v>
      </c>
      <c r="J189" s="4"/>
      <c r="K189" s="21">
        <f>sigmas!A189</f>
        <v>0</v>
      </c>
      <c r="L189" s="21">
        <f>sigmas!B189</f>
        <v>0</v>
      </c>
      <c r="M189" s="21">
        <f>sigmas!C189</f>
        <v>0</v>
      </c>
      <c r="N189" s="21">
        <f t="shared" si="14"/>
        <v>1</v>
      </c>
      <c r="O189" s="21" t="e">
        <f>LOG(N189/10^(-sgraph!$H$13))</f>
        <v>#VALUE!</v>
      </c>
      <c r="P189" s="21"/>
      <c r="Q189" s="21"/>
      <c r="R189" s="21"/>
    </row>
    <row r="190" spans="1:18" x14ac:dyDescent="0.2">
      <c r="A190" s="17">
        <f>A189+data!$I$2</f>
        <v>3.3699999999999712</v>
      </c>
      <c r="B190" s="17">
        <f t="shared" si="11"/>
        <v>4.2657951880162038E-4</v>
      </c>
      <c r="C190" s="17">
        <f>(-data!$B$2)*((B190^3+data!$D$4*B190^2-(data!$F$2+data!$D$4*data!$A$2)*B190-data!$F$2*data!$D$4)/(B190^3+(data!$D$4+data!$C$2)*B190^2+(data!$D$4*data!$C$2-data!$R$2)*B190-data!$D$4*data!$F$2))</f>
        <v>7.5740768148150766</v>
      </c>
      <c r="D190" s="4">
        <f>(-data!$B$2)*((B190^3+data!$E$4*B190^2-(data!$F$2+data!$E$4*data!$A$2)*B190-data!$F$2*data!$E$4)/(B190^3+(data!$E$4+data!$C$2)*B190^2+(data!$E$4*data!$C$2-data!$R$2)*B190-data!$E$4*data!$F$2))</f>
        <v>-0.35000784471928198</v>
      </c>
      <c r="E190" s="18">
        <f>IF(OR(A190&lt;data!$G$2,A190 &gt;data!$H$2),"",A190)</f>
        <v>3.3699999999999712</v>
      </c>
      <c r="F190" s="19">
        <f t="shared" si="10"/>
        <v>7.5740768148150766</v>
      </c>
      <c r="G190" s="19">
        <f t="shared" si="12"/>
        <v>-0.35000784471928198</v>
      </c>
      <c r="H190" s="4" t="str">
        <f t="shared" si="13"/>
        <v/>
      </c>
      <c r="I190" s="4" t="e">
        <f>VLOOKUP(ROUND(A190,2),data!$B$6:$C$209,2,0)</f>
        <v>#N/A</v>
      </c>
      <c r="J190" s="4"/>
      <c r="K190" s="21">
        <f>sigmas!A190</f>
        <v>0</v>
      </c>
      <c r="L190" s="21">
        <f>sigmas!B190</f>
        <v>0</v>
      </c>
      <c r="M190" s="21">
        <f>sigmas!C190</f>
        <v>0</v>
      </c>
      <c r="N190" s="21">
        <f t="shared" si="14"/>
        <v>1</v>
      </c>
      <c r="O190" s="21" t="e">
        <f>LOG(N190/10^(-sgraph!$H$13))</f>
        <v>#VALUE!</v>
      </c>
      <c r="P190" s="21"/>
      <c r="Q190" s="21"/>
      <c r="R190" s="21"/>
    </row>
    <row r="191" spans="1:18" x14ac:dyDescent="0.2">
      <c r="A191" s="17">
        <f>A190+data!$I$2</f>
        <v>3.379999999999971</v>
      </c>
      <c r="B191" s="17">
        <f t="shared" si="11"/>
        <v>4.1686938347036294E-4</v>
      </c>
      <c r="C191" s="17">
        <f>(-data!$B$2)*((B191^3+data!$D$4*B191^2-(data!$F$2+data!$D$4*data!$A$2)*B191-data!$F$2*data!$D$4)/(B191^3+(data!$D$4+data!$C$2)*B191^2+(data!$D$4*data!$C$2-data!$R$2)*B191-data!$D$4*data!$F$2))</f>
        <v>7.6205467767962043</v>
      </c>
      <c r="D191" s="4">
        <f>(-data!$B$2)*((B191^3+data!$E$4*B191^2-(data!$F$2+data!$E$4*data!$A$2)*B191-data!$F$2*data!$E$4)/(B191^3+(data!$E$4+data!$C$2)*B191^2+(data!$E$4*data!$C$2-data!$R$2)*B191-data!$E$4*data!$F$2))</f>
        <v>-0.33875834993352877</v>
      </c>
      <c r="E191" s="18">
        <f>IF(OR(A191&lt;data!$G$2,A191 &gt;data!$H$2),"",A191)</f>
        <v>3.379999999999971</v>
      </c>
      <c r="F191" s="19">
        <f t="shared" si="10"/>
        <v>7.6205467767962043</v>
      </c>
      <c r="G191" s="19">
        <f t="shared" si="12"/>
        <v>-0.33875834993352877</v>
      </c>
      <c r="H191" s="4" t="str">
        <f t="shared" si="13"/>
        <v/>
      </c>
      <c r="I191" s="4" t="e">
        <f>VLOOKUP(ROUND(A191,2),data!$B$6:$C$209,2,0)</f>
        <v>#N/A</v>
      </c>
      <c r="J191" s="4"/>
      <c r="K191" s="21">
        <f>sigmas!A191</f>
        <v>0</v>
      </c>
      <c r="L191" s="21">
        <f>sigmas!B191</f>
        <v>0</v>
      </c>
      <c r="M191" s="21">
        <f>sigmas!C191</f>
        <v>0</v>
      </c>
      <c r="N191" s="21">
        <f t="shared" si="14"/>
        <v>1</v>
      </c>
      <c r="O191" s="21" t="e">
        <f>LOG(N191/10^(-sgraph!$H$13))</f>
        <v>#VALUE!</v>
      </c>
      <c r="P191" s="21"/>
      <c r="Q191" s="21"/>
      <c r="R191" s="21"/>
    </row>
    <row r="192" spans="1:18" x14ac:dyDescent="0.2">
      <c r="A192" s="17">
        <f>A191+data!$I$2</f>
        <v>3.3899999999999708</v>
      </c>
      <c r="B192" s="17">
        <f t="shared" si="11"/>
        <v>4.0738027780413971E-4</v>
      </c>
      <c r="C192" s="17">
        <f>(-data!$B$2)*((B192^3+data!$D$4*B192^2-(data!$F$2+data!$D$4*data!$A$2)*B192-data!$F$2*data!$D$4)/(B192^3+(data!$D$4+data!$C$2)*B192^2+(data!$D$4*data!$C$2-data!$R$2)*B192-data!$D$4*data!$F$2))</f>
        <v>7.666280029101312</v>
      </c>
      <c r="D192" s="4">
        <f>(-data!$B$2)*((B192^3+data!$E$4*B192^2-(data!$F$2+data!$E$4*data!$A$2)*B192-data!$F$2*data!$E$4)/(B192^3+(data!$E$4+data!$C$2)*B192^2+(data!$E$4*data!$C$2-data!$R$2)*B192-data!$E$4*data!$F$2))</f>
        <v>-0.32768362295123038</v>
      </c>
      <c r="E192" s="18">
        <f>IF(OR(A192&lt;data!$G$2,A192 &gt;data!$H$2),"",A192)</f>
        <v>3.3899999999999708</v>
      </c>
      <c r="F192" s="19">
        <f t="shared" si="10"/>
        <v>7.666280029101312</v>
      </c>
      <c r="G192" s="19">
        <f t="shared" si="12"/>
        <v>-0.32768362295123038</v>
      </c>
      <c r="H192" s="4" t="str">
        <f t="shared" si="13"/>
        <v/>
      </c>
      <c r="I192" s="4" t="e">
        <f>VLOOKUP(ROUND(A192,2),data!$B$6:$C$209,2,0)</f>
        <v>#N/A</v>
      </c>
      <c r="J192" s="4"/>
      <c r="K192" s="21">
        <f>sigmas!A192</f>
        <v>0</v>
      </c>
      <c r="L192" s="21">
        <f>sigmas!B192</f>
        <v>0</v>
      </c>
      <c r="M192" s="21">
        <f>sigmas!C192</f>
        <v>0</v>
      </c>
      <c r="N192" s="21">
        <f t="shared" si="14"/>
        <v>1</v>
      </c>
      <c r="O192" s="21" t="e">
        <f>LOG(N192/10^(-sgraph!$H$13))</f>
        <v>#VALUE!</v>
      </c>
      <c r="P192" s="21"/>
      <c r="Q192" s="21"/>
      <c r="R192" s="21"/>
    </row>
    <row r="193" spans="1:18" x14ac:dyDescent="0.2">
      <c r="A193" s="17">
        <f>A192+data!$I$2</f>
        <v>3.3999999999999706</v>
      </c>
      <c r="B193" s="17">
        <f t="shared" si="11"/>
        <v>3.9810717055352397E-4</v>
      </c>
      <c r="C193" s="17">
        <f>(-data!$B$2)*((B193^3+data!$D$4*B193^2-(data!$F$2+data!$D$4*data!$A$2)*B193-data!$F$2*data!$D$4)/(B193^3+(data!$D$4+data!$C$2)*B193^2+(data!$D$4*data!$C$2-data!$R$2)*B193-data!$D$4*data!$F$2))</f>
        <v>7.7112828597179188</v>
      </c>
      <c r="D193" s="4">
        <f>(-data!$B$2)*((B193^3+data!$E$4*B193^2-(data!$F$2+data!$E$4*data!$A$2)*B193-data!$F$2*data!$E$4)/(B193^3+(data!$E$4+data!$C$2)*B193^2+(data!$E$4*data!$C$2-data!$R$2)*B193-data!$E$4*data!$F$2))</f>
        <v>-0.31677807447417011</v>
      </c>
      <c r="E193" s="18">
        <f>IF(OR(A193&lt;data!$G$2,A193 &gt;data!$H$2),"",A193)</f>
        <v>3.3999999999999706</v>
      </c>
      <c r="F193" s="19">
        <f t="shared" si="10"/>
        <v>7.7112828597179188</v>
      </c>
      <c r="G193" s="19">
        <f t="shared" si="12"/>
        <v>-0.31677807447417011</v>
      </c>
      <c r="H193" s="4" t="str">
        <f t="shared" si="13"/>
        <v/>
      </c>
      <c r="I193" s="4" t="e">
        <f>VLOOKUP(ROUND(A193,2),data!$B$6:$C$209,2,0)</f>
        <v>#N/A</v>
      </c>
      <c r="J193" s="4"/>
      <c r="K193" s="21">
        <f>sigmas!A193</f>
        <v>0</v>
      </c>
      <c r="L193" s="21">
        <f>sigmas!B193</f>
        <v>0</v>
      </c>
      <c r="M193" s="21">
        <f>sigmas!C193</f>
        <v>0</v>
      </c>
      <c r="N193" s="21">
        <f t="shared" si="14"/>
        <v>1</v>
      </c>
      <c r="O193" s="21" t="e">
        <f>LOG(N193/10^(-sgraph!$H$13))</f>
        <v>#VALUE!</v>
      </c>
      <c r="P193" s="21"/>
      <c r="Q193" s="21"/>
      <c r="R193" s="21"/>
    </row>
    <row r="194" spans="1:18" x14ac:dyDescent="0.2">
      <c r="A194" s="17">
        <f>A193+data!$I$2</f>
        <v>3.4099999999999704</v>
      </c>
      <c r="B194" s="17">
        <f t="shared" si="11"/>
        <v>3.8904514499430679E-4</v>
      </c>
      <c r="C194" s="17">
        <f>(-data!$B$2)*((B194^3+data!$D$4*B194^2-(data!$F$2+data!$D$4*data!$A$2)*B194-data!$F$2*data!$D$4)/(B194^3+(data!$D$4+data!$C$2)*B194^2+(data!$D$4*data!$C$2-data!$R$2)*B194-data!$D$4*data!$F$2))</f>
        <v>7.7555616844443342</v>
      </c>
      <c r="D194" s="4">
        <f>(-data!$B$2)*((B194^3+data!$E$4*B194^2-(data!$F$2+data!$E$4*data!$A$2)*B194-data!$F$2*data!$E$4)/(B194^3+(data!$E$4+data!$C$2)*B194^2+(data!$E$4*data!$C$2-data!$R$2)*B194-data!$E$4*data!$F$2))</f>
        <v>-0.30603619617857153</v>
      </c>
      <c r="E194" s="18">
        <f>IF(OR(A194&lt;data!$G$2,A194 &gt;data!$H$2),"",A194)</f>
        <v>3.4099999999999704</v>
      </c>
      <c r="F194" s="19">
        <f t="shared" ref="F194:F257" si="15">C194</f>
        <v>7.7555616844443342</v>
      </c>
      <c r="G194" s="19">
        <f t="shared" si="12"/>
        <v>-0.30603619617857153</v>
      </c>
      <c r="H194" s="4" t="str">
        <f t="shared" si="13"/>
        <v/>
      </c>
      <c r="I194" s="4" t="e">
        <f>VLOOKUP(ROUND(A194,2),data!$B$6:$C$209,2,0)</f>
        <v>#N/A</v>
      </c>
      <c r="J194" s="4"/>
      <c r="K194" s="21">
        <f>sigmas!A194</f>
        <v>0</v>
      </c>
      <c r="L194" s="21">
        <f>sigmas!B194</f>
        <v>0</v>
      </c>
      <c r="M194" s="21">
        <f>sigmas!C194</f>
        <v>0</v>
      </c>
      <c r="N194" s="21">
        <f t="shared" si="14"/>
        <v>1</v>
      </c>
      <c r="O194" s="21" t="e">
        <f>LOG(N194/10^(-sgraph!$H$13))</f>
        <v>#VALUE!</v>
      </c>
      <c r="P194" s="21"/>
      <c r="Q194" s="21"/>
      <c r="R194" s="21"/>
    </row>
    <row r="195" spans="1:18" x14ac:dyDescent="0.2">
      <c r="A195" s="17">
        <f>A194+data!$I$2</f>
        <v>3.4199999999999702</v>
      </c>
      <c r="B195" s="17">
        <f t="shared" ref="B195:B258" si="16">10^(-A195)</f>
        <v>3.8018939632058709E-4</v>
      </c>
      <c r="C195" s="17">
        <f>(-data!$B$2)*((B195^3+data!$D$4*B195^2-(data!$F$2+data!$D$4*data!$A$2)*B195-data!$F$2*data!$D$4)/(B195^3+(data!$D$4+data!$C$2)*B195^2+(data!$D$4*data!$C$2-data!$R$2)*B195-data!$D$4*data!$F$2))</f>
        <v>7.7991230408035586</v>
      </c>
      <c r="D195" s="4">
        <f>(-data!$B$2)*((B195^3+data!$E$4*B195^2-(data!$F$2+data!$E$4*data!$A$2)*B195-data!$F$2*data!$E$4)/(B195^3+(data!$E$4+data!$C$2)*B195^2+(data!$E$4*data!$C$2-data!$R$2)*B195-data!$E$4*data!$F$2))</f>
        <v>-0.29545255835263029</v>
      </c>
      <c r="E195" s="18">
        <f>IF(OR(A195&lt;data!$G$2,A195 &gt;data!$H$2),"",A195)</f>
        <v>3.4199999999999702</v>
      </c>
      <c r="F195" s="19">
        <f t="shared" si="15"/>
        <v>7.7991230408035586</v>
      </c>
      <c r="G195" s="19">
        <f t="shared" ref="G195:G258" si="17">D195</f>
        <v>-0.29545255835263029</v>
      </c>
      <c r="H195" s="4" t="str">
        <f t="shared" ref="H195:H258" si="18">IF(ISERROR(I195),"",I195)</f>
        <v/>
      </c>
      <c r="I195" s="4" t="e">
        <f>VLOOKUP(ROUND(A195,2),data!$B$6:$C$209,2,0)</f>
        <v>#N/A</v>
      </c>
      <c r="J195" s="4"/>
      <c r="K195" s="21">
        <f>sigmas!A195</f>
        <v>0</v>
      </c>
      <c r="L195" s="21">
        <f>sigmas!B195</f>
        <v>0</v>
      </c>
      <c r="M195" s="21">
        <f>sigmas!C195</f>
        <v>0</v>
      </c>
      <c r="N195" s="21">
        <f t="shared" ref="N195:N258" si="19">10^(-M195)</f>
        <v>1</v>
      </c>
      <c r="O195" s="21" t="e">
        <f>LOG(N195/10^(-sgraph!$H$13))</f>
        <v>#VALUE!</v>
      </c>
      <c r="P195" s="21"/>
      <c r="Q195" s="21"/>
      <c r="R195" s="21"/>
    </row>
    <row r="196" spans="1:18" x14ac:dyDescent="0.2">
      <c r="A196" s="17">
        <f>A195+data!$I$2</f>
        <v>3.42999999999997</v>
      </c>
      <c r="B196" s="17">
        <f t="shared" si="16"/>
        <v>3.715352290971979E-4</v>
      </c>
      <c r="C196" s="17">
        <f>(-data!$B$2)*((B196^3+data!$D$4*B196^2-(data!$F$2+data!$D$4*data!$A$2)*B196-data!$F$2*data!$D$4)/(B196^3+(data!$D$4+data!$C$2)*B196^2+(data!$D$4*data!$C$2-data!$R$2)*B196-data!$D$4*data!$F$2))</f>
        <v>7.8419735819146696</v>
      </c>
      <c r="D196" s="4">
        <f>(-data!$B$2)*((B196^3+data!$E$4*B196^2-(data!$F$2+data!$E$4*data!$A$2)*B196-data!$F$2*data!$E$4)/(B196^3+(data!$E$4+data!$C$2)*B196^2+(data!$E$4*data!$C$2-data!$R$2)*B196-data!$E$4*data!$F$2))</f>
        <v>-0.28502180755941575</v>
      </c>
      <c r="E196" s="18">
        <f>IF(OR(A196&lt;data!$G$2,A196 &gt;data!$H$2),"",A196)</f>
        <v>3.42999999999997</v>
      </c>
      <c r="F196" s="19">
        <f t="shared" si="15"/>
        <v>7.8419735819146696</v>
      </c>
      <c r="G196" s="19">
        <f t="shared" si="17"/>
        <v>-0.28502180755941575</v>
      </c>
      <c r="H196" s="4" t="str">
        <f t="shared" si="18"/>
        <v/>
      </c>
      <c r="I196" s="4" t="e">
        <f>VLOOKUP(ROUND(A196,2),data!$B$6:$C$209,2,0)</f>
        <v>#N/A</v>
      </c>
      <c r="J196" s="4"/>
      <c r="K196" s="21">
        <f>sigmas!A196</f>
        <v>0</v>
      </c>
      <c r="L196" s="21">
        <f>sigmas!B196</f>
        <v>0</v>
      </c>
      <c r="M196" s="21">
        <f>sigmas!C196</f>
        <v>0</v>
      </c>
      <c r="N196" s="21">
        <f t="shared" si="19"/>
        <v>1</v>
      </c>
      <c r="O196" s="21" t="e">
        <f>LOG(N196/10^(-sgraph!$H$13))</f>
        <v>#VALUE!</v>
      </c>
      <c r="P196" s="21"/>
      <c r="Q196" s="21"/>
      <c r="R196" s="21"/>
    </row>
    <row r="197" spans="1:18" x14ac:dyDescent="0.2">
      <c r="A197" s="17">
        <f>A196+data!$I$2</f>
        <v>3.4399999999999697</v>
      </c>
      <c r="B197" s="17">
        <f t="shared" si="16"/>
        <v>3.630780547701265E-4</v>
      </c>
      <c r="C197" s="17">
        <f>(-data!$B$2)*((B197^3+data!$D$4*B197^2-(data!$F$2+data!$D$4*data!$A$2)*B197-data!$F$2*data!$D$4)/(B197^3+(data!$D$4+data!$C$2)*B197^2+(data!$D$4*data!$C$2-data!$R$2)*B197-data!$D$4*data!$F$2))</f>
        <v>7.8841200703367615</v>
      </c>
      <c r="D197" s="4">
        <f>(-data!$B$2)*((B197^3+data!$E$4*B197^2-(data!$F$2+data!$E$4*data!$A$2)*B197-data!$F$2*data!$E$4)/(B197^3+(data!$E$4+data!$C$2)*B197^2+(data!$E$4*data!$C$2-data!$R$2)*B197-data!$E$4*data!$F$2))</f>
        <v>-0.27473866432496219</v>
      </c>
      <c r="E197" s="18">
        <f>IF(OR(A197&lt;data!$G$2,A197 &gt;data!$H$2),"",A197)</f>
        <v>3.4399999999999697</v>
      </c>
      <c r="F197" s="19">
        <f t="shared" si="15"/>
        <v>7.8841200703367615</v>
      </c>
      <c r="G197" s="19">
        <f t="shared" si="17"/>
        <v>-0.27473866432496219</v>
      </c>
      <c r="H197" s="4" t="str">
        <f t="shared" si="18"/>
        <v/>
      </c>
      <c r="I197" s="4" t="e">
        <f>VLOOKUP(ROUND(A197,2),data!$B$6:$C$209,2,0)</f>
        <v>#N/A</v>
      </c>
      <c r="J197" s="4"/>
      <c r="K197" s="21">
        <f>sigmas!A197</f>
        <v>0</v>
      </c>
      <c r="L197" s="21">
        <f>sigmas!B197</f>
        <v>0</v>
      </c>
      <c r="M197" s="21">
        <f>sigmas!C197</f>
        <v>0</v>
      </c>
      <c r="N197" s="21">
        <f t="shared" si="19"/>
        <v>1</v>
      </c>
      <c r="O197" s="21" t="e">
        <f>LOG(N197/10^(-sgraph!$H$13))</f>
        <v>#VALUE!</v>
      </c>
      <c r="P197" s="21"/>
      <c r="Q197" s="21"/>
      <c r="R197" s="21"/>
    </row>
    <row r="198" spans="1:18" x14ac:dyDescent="0.2">
      <c r="A198" s="17">
        <f>A197+data!$I$2</f>
        <v>3.4499999999999695</v>
      </c>
      <c r="B198" s="17">
        <f t="shared" si="16"/>
        <v>3.5481338923360004E-4</v>
      </c>
      <c r="C198" s="17">
        <f>(-data!$B$2)*((B198^3+data!$D$4*B198^2-(data!$F$2+data!$D$4*data!$A$2)*B198-data!$F$2*data!$D$4)/(B198^3+(data!$D$4+data!$C$2)*B198^2+(data!$D$4*data!$C$2-data!$R$2)*B198-data!$D$4*data!$F$2))</f>
        <v>7.9255693718998712</v>
      </c>
      <c r="D198" s="4">
        <f>(-data!$B$2)*((B198^3+data!$E$4*B198^2-(data!$F$2+data!$E$4*data!$A$2)*B198-data!$F$2*data!$E$4)/(B198^3+(data!$E$4+data!$C$2)*B198^2+(data!$E$4*data!$C$2-data!$R$2)*B198-data!$E$4*data!$F$2))</f>
        <v>-0.26459792085133255</v>
      </c>
      <c r="E198" s="18">
        <f>IF(OR(A198&lt;data!$G$2,A198 &gt;data!$H$2),"",A198)</f>
        <v>3.4499999999999695</v>
      </c>
      <c r="F198" s="19">
        <f t="shared" si="15"/>
        <v>7.9255693718998712</v>
      </c>
      <c r="G198" s="19">
        <f t="shared" si="17"/>
        <v>-0.26459792085133255</v>
      </c>
      <c r="H198" s="4" t="str">
        <f t="shared" si="18"/>
        <v/>
      </c>
      <c r="I198" s="4" t="e">
        <f>VLOOKUP(ROUND(A198,2),data!$B$6:$C$209,2,0)</f>
        <v>#N/A</v>
      </c>
      <c r="J198" s="4"/>
      <c r="K198" s="21">
        <f>sigmas!A198</f>
        <v>0</v>
      </c>
      <c r="L198" s="21">
        <f>sigmas!B198</f>
        <v>0</v>
      </c>
      <c r="M198" s="21">
        <f>sigmas!C198</f>
        <v>0</v>
      </c>
      <c r="N198" s="21">
        <f t="shared" si="19"/>
        <v>1</v>
      </c>
      <c r="O198" s="21" t="e">
        <f>LOG(N198/10^(-sgraph!$H$13))</f>
        <v>#VALUE!</v>
      </c>
      <c r="P198" s="21"/>
      <c r="Q198" s="21"/>
      <c r="R198" s="21"/>
    </row>
    <row r="199" spans="1:18" x14ac:dyDescent="0.2">
      <c r="A199" s="17">
        <f>A198+data!$I$2</f>
        <v>3.4599999999999693</v>
      </c>
      <c r="B199" s="17">
        <f t="shared" si="16"/>
        <v>3.4673685045255576E-4</v>
      </c>
      <c r="C199" s="17">
        <f>(-data!$B$2)*((B199^3+data!$D$4*B199^2-(data!$F$2+data!$D$4*data!$A$2)*B199-data!$F$2*data!$D$4)/(B199^3+(data!$D$4+data!$C$2)*B199^2+(data!$D$4*data!$C$2-data!$R$2)*B199-data!$D$4*data!$F$2))</f>
        <v>7.966328449536614</v>
      </c>
      <c r="D199" s="4">
        <f>(-data!$B$2)*((B199^3+data!$E$4*B199^2-(data!$F$2+data!$E$4*data!$A$2)*B199-data!$F$2*data!$E$4)/(B199^3+(data!$E$4+data!$C$2)*B199^2+(data!$E$4*data!$C$2-data!$R$2)*B199-data!$E$4*data!$F$2))</f>
        <v>-0.25459443875444865</v>
      </c>
      <c r="E199" s="18">
        <f>IF(OR(A199&lt;data!$G$2,A199 &gt;data!$H$2),"",A199)</f>
        <v>3.4599999999999693</v>
      </c>
      <c r="F199" s="19">
        <f t="shared" si="15"/>
        <v>7.966328449536614</v>
      </c>
      <c r="G199" s="19">
        <f t="shared" si="17"/>
        <v>-0.25459443875444865</v>
      </c>
      <c r="H199" s="4" t="str">
        <f t="shared" si="18"/>
        <v/>
      </c>
      <c r="I199" s="4" t="e">
        <f>VLOOKUP(ROUND(A199,2),data!$B$6:$C$209,2,0)</f>
        <v>#N/A</v>
      </c>
      <c r="J199" s="4"/>
      <c r="K199" s="21">
        <f>sigmas!A199</f>
        <v>0</v>
      </c>
      <c r="L199" s="21">
        <f>sigmas!B199</f>
        <v>0</v>
      </c>
      <c r="M199" s="21">
        <f>sigmas!C199</f>
        <v>0</v>
      </c>
      <c r="N199" s="21">
        <f t="shared" si="19"/>
        <v>1</v>
      </c>
      <c r="O199" s="21" t="e">
        <f>LOG(N199/10^(-sgraph!$H$13))</f>
        <v>#VALUE!</v>
      </c>
      <c r="P199" s="21"/>
      <c r="Q199" s="21"/>
      <c r="R199" s="21"/>
    </row>
    <row r="200" spans="1:18" x14ac:dyDescent="0.2">
      <c r="A200" s="17">
        <f>A199+data!$I$2</f>
        <v>3.4699999999999691</v>
      </c>
      <c r="B200" s="17">
        <f t="shared" si="16"/>
        <v>3.3884415613922642E-4</v>
      </c>
      <c r="C200" s="17">
        <f>(-data!$B$2)*((B200^3+data!$D$4*B200^2-(data!$F$2+data!$D$4*data!$A$2)*B200-data!$F$2*data!$D$4)/(B200^3+(data!$D$4+data!$C$2)*B200^2+(data!$D$4*data!$C$2-data!$R$2)*B200-data!$D$4*data!$F$2))</f>
        <v>8.006404357127666</v>
      </c>
      <c r="D200" s="4">
        <f>(-data!$B$2)*((B200^3+data!$E$4*B200^2-(data!$F$2+data!$E$4*data!$A$2)*B200-data!$F$2*data!$E$4)/(B200^3+(data!$E$4+data!$C$2)*B200^2+(data!$E$4*data!$C$2-data!$R$2)*B200-data!$E$4*data!$F$2))</f>
        <v>-0.24472314682644636</v>
      </c>
      <c r="E200" s="18">
        <f>IF(OR(A200&lt;data!$G$2,A200 &gt;data!$H$2),"",A200)</f>
        <v>3.4699999999999691</v>
      </c>
      <c r="F200" s="19">
        <f t="shared" si="15"/>
        <v>8.006404357127666</v>
      </c>
      <c r="G200" s="19">
        <f t="shared" si="17"/>
        <v>-0.24472314682644636</v>
      </c>
      <c r="H200" s="4" t="str">
        <f t="shared" si="18"/>
        <v/>
      </c>
      <c r="I200" s="4" t="e">
        <f>VLOOKUP(ROUND(A200,2),data!$B$6:$C$209,2,0)</f>
        <v>#N/A</v>
      </c>
      <c r="J200" s="4"/>
      <c r="K200" s="21">
        <f>sigmas!A200</f>
        <v>0</v>
      </c>
      <c r="L200" s="21">
        <f>sigmas!B200</f>
        <v>0</v>
      </c>
      <c r="M200" s="21">
        <f>sigmas!C200</f>
        <v>0</v>
      </c>
      <c r="N200" s="21">
        <f t="shared" si="19"/>
        <v>1</v>
      </c>
      <c r="O200" s="21" t="e">
        <f>LOG(N200/10^(-sgraph!$H$13))</f>
        <v>#VALUE!</v>
      </c>
      <c r="P200" s="21"/>
      <c r="Q200" s="21"/>
      <c r="R200" s="21"/>
    </row>
    <row r="201" spans="1:18" x14ac:dyDescent="0.2">
      <c r="A201" s="17">
        <f>A200+data!$I$2</f>
        <v>3.4799999999999689</v>
      </c>
      <c r="B201" s="17">
        <f t="shared" si="16"/>
        <v>3.3113112148261447E-4</v>
      </c>
      <c r="C201" s="17">
        <f>(-data!$B$2)*((B201^3+data!$D$4*B201^2-(data!$F$2+data!$D$4*data!$A$2)*B201-data!$F$2*data!$D$4)/(B201^3+(data!$D$4+data!$C$2)*B201^2+(data!$D$4*data!$C$2-data!$R$2)*B201-data!$D$4*data!$F$2))</f>
        <v>8.0458042333733797</v>
      </c>
      <c r="D201" s="4">
        <f>(-data!$B$2)*((B201^3+data!$E$4*B201^2-(data!$F$2+data!$E$4*data!$A$2)*B201-data!$F$2*data!$E$4)/(B201^3+(data!$E$4+data!$C$2)*B201^2+(data!$E$4*data!$C$2-data!$R$2)*B201-data!$E$4*data!$F$2))</f>
        <v>-0.23497903882231935</v>
      </c>
      <c r="E201" s="18">
        <f>IF(OR(A201&lt;data!$G$2,A201 &gt;data!$H$2),"",A201)</f>
        <v>3.4799999999999689</v>
      </c>
      <c r="F201" s="19">
        <f t="shared" si="15"/>
        <v>8.0458042333733797</v>
      </c>
      <c r="G201" s="19">
        <f t="shared" si="17"/>
        <v>-0.23497903882231935</v>
      </c>
      <c r="H201" s="4" t="str">
        <f t="shared" si="18"/>
        <v/>
      </c>
      <c r="I201" s="4" t="e">
        <f>VLOOKUP(ROUND(A201,2),data!$B$6:$C$209,2,0)</f>
        <v>#N/A</v>
      </c>
      <c r="J201" s="4"/>
      <c r="K201" s="21">
        <f>sigmas!A201</f>
        <v>0</v>
      </c>
      <c r="L201" s="21">
        <f>sigmas!B201</f>
        <v>0</v>
      </c>
      <c r="M201" s="21">
        <f>sigmas!C201</f>
        <v>0</v>
      </c>
      <c r="N201" s="21">
        <f t="shared" si="19"/>
        <v>1</v>
      </c>
      <c r="O201" s="21" t="e">
        <f>LOG(N201/10^(-sgraph!$H$13))</f>
        <v>#VALUE!</v>
      </c>
      <c r="P201" s="21"/>
      <c r="Q201" s="21"/>
      <c r="R201" s="21"/>
    </row>
    <row r="202" spans="1:18" x14ac:dyDescent="0.2">
      <c r="A202" s="17">
        <f>A201+data!$I$2</f>
        <v>3.4899999999999687</v>
      </c>
      <c r="B202" s="17">
        <f t="shared" si="16"/>
        <v>3.2359365692965109E-4</v>
      </c>
      <c r="C202" s="17">
        <f>(-data!$B$2)*((B202^3+data!$D$4*B202^2-(data!$F$2+data!$D$4*data!$A$2)*B202-data!$F$2*data!$D$4)/(B202^3+(data!$D$4+data!$C$2)*B202^2+(data!$D$4*data!$C$2-data!$R$2)*B202-data!$D$4*data!$F$2))</f>
        <v>8.0845352957033398</v>
      </c>
      <c r="D202" s="4">
        <f>(-data!$B$2)*((B202^3+data!$E$4*B202^2-(data!$F$2+data!$E$4*data!$A$2)*B202-data!$F$2*data!$E$4)/(B202^3+(data!$E$4+data!$C$2)*B202^2+(data!$E$4*data!$C$2-data!$R$2)*B202-data!$E$4*data!$F$2))</f>
        <v>-0.22535717127060681</v>
      </c>
      <c r="E202" s="18">
        <f>IF(OR(A202&lt;data!$G$2,A202 &gt;data!$H$2),"",A202)</f>
        <v>3.4899999999999687</v>
      </c>
      <c r="F202" s="19">
        <f t="shared" si="15"/>
        <v>8.0845352957033398</v>
      </c>
      <c r="G202" s="19">
        <f t="shared" si="17"/>
        <v>-0.22535717127060681</v>
      </c>
      <c r="H202" s="4" t="str">
        <f t="shared" si="18"/>
        <v/>
      </c>
      <c r="I202" s="4" t="e">
        <f>VLOOKUP(ROUND(A202,2),data!$B$6:$C$209,2,0)</f>
        <v>#N/A</v>
      </c>
      <c r="J202" s="4"/>
      <c r="K202" s="21">
        <f>sigmas!A202</f>
        <v>0</v>
      </c>
      <c r="L202" s="21">
        <f>sigmas!B202</f>
        <v>0</v>
      </c>
      <c r="M202" s="21">
        <f>sigmas!C202</f>
        <v>0</v>
      </c>
      <c r="N202" s="21">
        <f t="shared" si="19"/>
        <v>1</v>
      </c>
      <c r="O202" s="21" t="e">
        <f>LOG(N202/10^(-sgraph!$H$13))</f>
        <v>#VALUE!</v>
      </c>
      <c r="P202" s="21"/>
      <c r="Q202" s="21"/>
      <c r="R202" s="21"/>
    </row>
    <row r="203" spans="1:18" x14ac:dyDescent="0.2">
      <c r="A203" s="17">
        <f>A202+data!$I$2</f>
        <v>3.4999999999999685</v>
      </c>
      <c r="B203" s="17">
        <f t="shared" si="16"/>
        <v>3.1622776601686087E-4</v>
      </c>
      <c r="C203" s="17">
        <f>(-data!$B$2)*((B203^3+data!$D$4*B203^2-(data!$F$2+data!$D$4*data!$A$2)*B203-data!$F$2*data!$D$4)/(B203^3+(data!$D$4+data!$C$2)*B203^2+(data!$D$4*data!$C$2-data!$R$2)*B203-data!$D$4*data!$F$2))</f>
        <v>8.1226048342348083</v>
      </c>
      <c r="D203" s="4">
        <f>(-data!$B$2)*((B203^3+data!$E$4*B203^2-(data!$F$2+data!$E$4*data!$A$2)*B203-data!$F$2*data!$E$4)/(B203^3+(data!$E$4+data!$C$2)*B203^2+(data!$E$4*data!$C$2-data!$R$2)*B203-data!$E$4*data!$F$2))</f>
        <v>-0.21585266130786052</v>
      </c>
      <c r="E203" s="18">
        <f>IF(OR(A203&lt;data!$G$2,A203 &gt;data!$H$2),"",A203)</f>
        <v>3.4999999999999685</v>
      </c>
      <c r="F203" s="19">
        <f t="shared" si="15"/>
        <v>8.1226048342348083</v>
      </c>
      <c r="G203" s="19">
        <f t="shared" si="17"/>
        <v>-0.21585266130786052</v>
      </c>
      <c r="H203" s="4" t="str">
        <f t="shared" si="18"/>
        <v/>
      </c>
      <c r="I203" s="4" t="e">
        <f>VLOOKUP(ROUND(A203,2),data!$B$6:$C$209,2,0)</f>
        <v>#N/A</v>
      </c>
      <c r="J203" s="4"/>
      <c r="K203" s="21">
        <f>sigmas!A203</f>
        <v>0</v>
      </c>
      <c r="L203" s="21">
        <f>sigmas!B203</f>
        <v>0</v>
      </c>
      <c r="M203" s="21">
        <f>sigmas!C203</f>
        <v>0</v>
      </c>
      <c r="N203" s="21">
        <f t="shared" si="19"/>
        <v>1</v>
      </c>
      <c r="O203" s="21" t="e">
        <f>LOG(N203/10^(-sgraph!$H$13))</f>
        <v>#VALUE!</v>
      </c>
      <c r="P203" s="21"/>
      <c r="Q203" s="21"/>
      <c r="R203" s="21"/>
    </row>
    <row r="204" spans="1:18" x14ac:dyDescent="0.2">
      <c r="A204" s="17">
        <f>A203+data!$I$2</f>
        <v>3.5099999999999683</v>
      </c>
      <c r="B204" s="17">
        <f t="shared" si="16"/>
        <v>3.0902954325138149E-4</v>
      </c>
      <c r="C204" s="17">
        <f>(-data!$B$2)*((B204^3+data!$D$4*B204^2-(data!$F$2+data!$D$4*data!$A$2)*B204-data!$F$2*data!$D$4)/(B204^3+(data!$D$4+data!$C$2)*B204^2+(data!$D$4*data!$C$2-data!$R$2)*B204-data!$D$4*data!$F$2))</f>
        <v>8.160020205790472</v>
      </c>
      <c r="D204" s="4">
        <f>(-data!$B$2)*((B204^3+data!$E$4*B204^2-(data!$F$2+data!$E$4*data!$A$2)*B204-data!$F$2*data!$E$4)/(B204^3+(data!$E$4+data!$C$2)*B204^2+(data!$E$4*data!$C$2-data!$R$2)*B204-data!$E$4*data!$F$2))</f>
        <v>-0.20646068453663166</v>
      </c>
      <c r="E204" s="18">
        <f>IF(OR(A204&lt;data!$G$2,A204 &gt;data!$H$2),"",A204)</f>
        <v>3.5099999999999683</v>
      </c>
      <c r="F204" s="19">
        <f t="shared" si="15"/>
        <v>8.160020205790472</v>
      </c>
      <c r="G204" s="19">
        <f t="shared" si="17"/>
        <v>-0.20646068453663166</v>
      </c>
      <c r="H204" s="4" t="str">
        <f t="shared" si="18"/>
        <v/>
      </c>
      <c r="I204" s="4" t="e">
        <f>VLOOKUP(ROUND(A204,2),data!$B$6:$C$209,2,0)</f>
        <v>#N/A</v>
      </c>
      <c r="J204" s="4"/>
      <c r="K204" s="21">
        <f>sigmas!A204</f>
        <v>0</v>
      </c>
      <c r="L204" s="21">
        <f>sigmas!B204</f>
        <v>0</v>
      </c>
      <c r="M204" s="21">
        <f>sigmas!C204</f>
        <v>0</v>
      </c>
      <c r="N204" s="21">
        <f t="shared" si="19"/>
        <v>1</v>
      </c>
      <c r="O204" s="21" t="e">
        <f>LOG(N204/10^(-sgraph!$H$13))</f>
        <v>#VALUE!</v>
      </c>
      <c r="P204" s="21"/>
      <c r="Q204" s="21"/>
      <c r="R204" s="21"/>
    </row>
    <row r="205" spans="1:18" x14ac:dyDescent="0.2">
      <c r="A205" s="17">
        <f>A204+data!$I$2</f>
        <v>3.519999999999968</v>
      </c>
      <c r="B205" s="17">
        <f t="shared" si="16"/>
        <v>3.0199517204022359E-4</v>
      </c>
      <c r="C205" s="17">
        <f>(-data!$B$2)*((B205^3+data!$D$4*B205^2-(data!$F$2+data!$D$4*data!$A$2)*B205-data!$F$2*data!$D$4)/(B205^3+(data!$D$4+data!$C$2)*B205^2+(data!$D$4*data!$C$2-data!$R$2)*B205-data!$D$4*data!$F$2))</f>
        <v>8.1967888279850722</v>
      </c>
      <c r="D205" s="4">
        <f>(-data!$B$2)*((B205^3+data!$E$4*B205^2-(data!$F$2+data!$E$4*data!$A$2)*B205-data!$F$2*data!$E$4)/(B205^3+(data!$E$4+data!$C$2)*B205^2+(data!$E$4*data!$C$2-data!$R$2)*B205-data!$E$4*data!$F$2))</f>
        <v>-0.19717647290671947</v>
      </c>
      <c r="E205" s="18">
        <f>IF(OR(A205&lt;data!$G$2,A205 &gt;data!$H$2),"",A205)</f>
        <v>3.519999999999968</v>
      </c>
      <c r="F205" s="19">
        <f t="shared" si="15"/>
        <v>8.1967888279850722</v>
      </c>
      <c r="G205" s="19">
        <f t="shared" si="17"/>
        <v>-0.19717647290671947</v>
      </c>
      <c r="H205" s="4" t="str">
        <f t="shared" si="18"/>
        <v/>
      </c>
      <c r="I205" s="4" t="e">
        <f>VLOOKUP(ROUND(A205,2),data!$B$6:$C$209,2,0)</f>
        <v>#N/A</v>
      </c>
      <c r="J205" s="4"/>
      <c r="K205" s="21">
        <f>sigmas!A205</f>
        <v>0</v>
      </c>
      <c r="L205" s="21">
        <f>sigmas!B205</f>
        <v>0</v>
      </c>
      <c r="M205" s="21">
        <f>sigmas!C205</f>
        <v>0</v>
      </c>
      <c r="N205" s="21">
        <f t="shared" si="19"/>
        <v>1</v>
      </c>
      <c r="O205" s="21" t="e">
        <f>LOG(N205/10^(-sgraph!$H$13))</f>
        <v>#VALUE!</v>
      </c>
      <c r="P205" s="21"/>
      <c r="Q205" s="21"/>
      <c r="R205" s="21"/>
    </row>
    <row r="206" spans="1:18" x14ac:dyDescent="0.2">
      <c r="A206" s="17">
        <f>A205+data!$I$2</f>
        <v>3.5299999999999678</v>
      </c>
      <c r="B206" s="17">
        <f t="shared" si="16"/>
        <v>2.951209226666601E-4</v>
      </c>
      <c r="C206" s="17">
        <f>(-data!$B$2)*((B206^3+data!$D$4*B206^2-(data!$F$2+data!$D$4*data!$A$2)*B206-data!$F$2*data!$D$4)/(B206^3+(data!$D$4+data!$C$2)*B206^2+(data!$D$4*data!$C$2-data!$R$2)*B206-data!$D$4*data!$F$2))</f>
        <v>8.2329181733900416</v>
      </c>
      <c r="D206" s="4">
        <f>(-data!$B$2)*((B206^3+data!$E$4*B206^2-(data!$F$2+data!$E$4*data!$A$2)*B206-data!$F$2*data!$E$4)/(B206^3+(data!$E$4+data!$C$2)*B206^2+(data!$E$4*data!$C$2-data!$R$2)*B206-data!$E$4*data!$F$2))</f>
        <v>-0.18799531261939761</v>
      </c>
      <c r="E206" s="18">
        <f>IF(OR(A206&lt;data!$G$2,A206 &gt;data!$H$2),"",A206)</f>
        <v>3.5299999999999678</v>
      </c>
      <c r="F206" s="19">
        <f t="shared" si="15"/>
        <v>8.2329181733900416</v>
      </c>
      <c r="G206" s="19">
        <f t="shared" si="17"/>
        <v>-0.18799531261939761</v>
      </c>
      <c r="H206" s="4" t="str">
        <f t="shared" si="18"/>
        <v/>
      </c>
      <c r="I206" s="4" t="e">
        <f>VLOOKUP(ROUND(A206,2),data!$B$6:$C$209,2,0)</f>
        <v>#N/A</v>
      </c>
      <c r="J206" s="4"/>
      <c r="K206" s="21">
        <f>sigmas!A206</f>
        <v>0</v>
      </c>
      <c r="L206" s="21">
        <f>sigmas!B206</f>
        <v>0</v>
      </c>
      <c r="M206" s="21">
        <f>sigmas!C206</f>
        <v>0</v>
      </c>
      <c r="N206" s="21">
        <f t="shared" si="19"/>
        <v>1</v>
      </c>
      <c r="O206" s="21" t="e">
        <f>LOG(N206/10^(-sgraph!$H$13))</f>
        <v>#VALUE!</v>
      </c>
      <c r="P206" s="21"/>
      <c r="Q206" s="21"/>
      <c r="R206" s="21"/>
    </row>
    <row r="207" spans="1:18" x14ac:dyDescent="0.2">
      <c r="A207" s="17">
        <f>A206+data!$I$2</f>
        <v>3.5399999999999676</v>
      </c>
      <c r="B207" s="17">
        <f t="shared" si="16"/>
        <v>2.8840315031268212E-4</v>
      </c>
      <c r="C207" s="17">
        <f>(-data!$B$2)*((B207^3+data!$D$4*B207^2-(data!$F$2+data!$D$4*data!$A$2)*B207-data!$F$2*data!$D$4)/(B207^3+(data!$D$4+data!$C$2)*B207^2+(data!$D$4*data!$C$2-data!$R$2)*B207-data!$D$4*data!$F$2))</f>
        <v>8.2684157637843896</v>
      </c>
      <c r="D207" s="4">
        <f>(-data!$B$2)*((B207^3+data!$E$4*B207^2-(data!$F$2+data!$E$4*data!$A$2)*B207-data!$F$2*data!$E$4)/(B207^3+(data!$E$4+data!$C$2)*B207^2+(data!$E$4*data!$C$2-data!$R$2)*B207-data!$E$4*data!$F$2))</f>
        <v>-0.17891254205435903</v>
      </c>
      <c r="E207" s="18">
        <f>IF(OR(A207&lt;data!$G$2,A207 &gt;data!$H$2),"",A207)</f>
        <v>3.5399999999999676</v>
      </c>
      <c r="F207" s="19">
        <f t="shared" si="15"/>
        <v>8.2684157637843896</v>
      </c>
      <c r="G207" s="19">
        <f t="shared" si="17"/>
        <v>-0.17891254205435903</v>
      </c>
      <c r="H207" s="4" t="str">
        <f t="shared" si="18"/>
        <v/>
      </c>
      <c r="I207" s="4" t="e">
        <f>VLOOKUP(ROUND(A207,2),data!$B$6:$C$209,2,0)</f>
        <v>#N/A</v>
      </c>
      <c r="J207" s="4"/>
      <c r="K207" s="21">
        <f>sigmas!A207</f>
        <v>0</v>
      </c>
      <c r="L207" s="21">
        <f>sigmas!B207</f>
        <v>0</v>
      </c>
      <c r="M207" s="21">
        <f>sigmas!C207</f>
        <v>0</v>
      </c>
      <c r="N207" s="21">
        <f t="shared" si="19"/>
        <v>1</v>
      </c>
      <c r="O207" s="21" t="e">
        <f>LOG(N207/10^(-sgraph!$H$13))</f>
        <v>#VALUE!</v>
      </c>
      <c r="P207" s="21"/>
      <c r="Q207" s="21"/>
      <c r="R207" s="21"/>
    </row>
    <row r="208" spans="1:18" x14ac:dyDescent="0.2">
      <c r="A208" s="17">
        <f>A207+data!$I$2</f>
        <v>3.5499999999999674</v>
      </c>
      <c r="B208" s="17">
        <f t="shared" si="16"/>
        <v>2.8183829312646648E-4</v>
      </c>
      <c r="C208" s="17">
        <f>(-data!$B$2)*((B208^3+data!$D$4*B208^2-(data!$F$2+data!$D$4*data!$A$2)*B208-data!$F$2*data!$D$4)/(B208^3+(data!$D$4+data!$C$2)*B208^2+(data!$D$4*data!$C$2-data!$R$2)*B208-data!$D$4*data!$F$2))</f>
        <v>8.3032891644996578</v>
      </c>
      <c r="D208" s="4">
        <f>(-data!$B$2)*((B208^3+data!$E$4*B208^2-(data!$F$2+data!$E$4*data!$A$2)*B208-data!$F$2*data!$E$4)/(B208^3+(data!$E$4+data!$C$2)*B208^2+(data!$E$4*data!$C$2-data!$R$2)*B208-data!$E$4*data!$F$2))</f>
        <v>-0.16992354971910006</v>
      </c>
      <c r="E208" s="18">
        <f>IF(OR(A208&lt;data!$G$2,A208 &gt;data!$H$2),"",A208)</f>
        <v>3.5499999999999674</v>
      </c>
      <c r="F208" s="19">
        <f t="shared" si="15"/>
        <v>8.3032891644996578</v>
      </c>
      <c r="G208" s="19">
        <f t="shared" si="17"/>
        <v>-0.16992354971910006</v>
      </c>
      <c r="H208" s="4" t="str">
        <f t="shared" si="18"/>
        <v/>
      </c>
      <c r="I208" s="4" t="e">
        <f>VLOOKUP(ROUND(A208,2),data!$B$6:$C$209,2,0)</f>
        <v>#N/A</v>
      </c>
      <c r="J208" s="4"/>
      <c r="K208" s="21">
        <f>sigmas!A208</f>
        <v>0</v>
      </c>
      <c r="L208" s="21">
        <f>sigmas!B208</f>
        <v>0</v>
      </c>
      <c r="M208" s="21">
        <f>sigmas!C208</f>
        <v>0</v>
      </c>
      <c r="N208" s="21">
        <f t="shared" si="19"/>
        <v>1</v>
      </c>
      <c r="O208" s="21" t="e">
        <f>LOG(N208/10^(-sgraph!$H$13))</f>
        <v>#VALUE!</v>
      </c>
      <c r="P208" s="21"/>
      <c r="Q208" s="21"/>
      <c r="R208" s="21"/>
    </row>
    <row r="209" spans="1:18" x14ac:dyDescent="0.2">
      <c r="A209" s="17">
        <f>A208+data!$I$2</f>
        <v>3.5599999999999672</v>
      </c>
      <c r="B209" s="17">
        <f t="shared" si="16"/>
        <v>2.7542287033383727E-4</v>
      </c>
      <c r="C209" s="17">
        <f>(-data!$B$2)*((B209^3+data!$D$4*B209^2-(data!$F$2+data!$D$4*data!$A$2)*B209-data!$F$2*data!$D$4)/(B209^3+(data!$D$4+data!$C$2)*B209^2+(data!$D$4*data!$C$2-data!$R$2)*B209-data!$D$4*data!$F$2))</f>
        <v>8.3375459788659327</v>
      </c>
      <c r="D209" s="4">
        <f>(-data!$B$2)*((B209^3+data!$E$4*B209^2-(data!$F$2+data!$E$4*data!$A$2)*B209-data!$F$2*data!$E$4)/(B209^3+(data!$E$4+data!$C$2)*B209^2+(data!$E$4*data!$C$2-data!$R$2)*B209-data!$E$4*data!$F$2))</f>
        <v>-0.1610237722204815</v>
      </c>
      <c r="E209" s="18">
        <f>IF(OR(A209&lt;data!$G$2,A209 &gt;data!$H$2),"",A209)</f>
        <v>3.5599999999999672</v>
      </c>
      <c r="F209" s="19">
        <f t="shared" si="15"/>
        <v>8.3375459788659327</v>
      </c>
      <c r="G209" s="19">
        <f t="shared" si="17"/>
        <v>-0.1610237722204815</v>
      </c>
      <c r="H209" s="4" t="str">
        <f t="shared" si="18"/>
        <v/>
      </c>
      <c r="I209" s="4" t="e">
        <f>VLOOKUP(ROUND(A209,2),data!$B$6:$C$209,2,0)</f>
        <v>#N/A</v>
      </c>
      <c r="J209" s="4"/>
      <c r="K209" s="21">
        <f>sigmas!A209</f>
        <v>0</v>
      </c>
      <c r="L209" s="21">
        <f>sigmas!B209</f>
        <v>0</v>
      </c>
      <c r="M209" s="21">
        <f>sigmas!C209</f>
        <v>0</v>
      </c>
      <c r="N209" s="21">
        <f t="shared" si="19"/>
        <v>1</v>
      </c>
      <c r="O209" s="21" t="e">
        <f>LOG(N209/10^(-sgraph!$H$13))</f>
        <v>#VALUE!</v>
      </c>
      <c r="P209" s="21"/>
      <c r="Q209" s="21"/>
      <c r="R209" s="21"/>
    </row>
    <row r="210" spans="1:18" x14ac:dyDescent="0.2">
      <c r="A210" s="17">
        <f>A209+data!$I$2</f>
        <v>3.569999999999967</v>
      </c>
      <c r="B210" s="17">
        <f t="shared" si="16"/>
        <v>2.6915348039271172E-4</v>
      </c>
      <c r="C210" s="17">
        <f>(-data!$B$2)*((B210^3+data!$D$4*B210^2-(data!$F$2+data!$D$4*data!$A$2)*B210-data!$F$2*data!$D$4)/(B210^3+(data!$D$4+data!$C$2)*B210^2+(data!$D$4*data!$C$2-data!$R$2)*B210-data!$D$4*data!$F$2))</f>
        <v>8.3711938427654573</v>
      </c>
      <c r="D210" s="4">
        <f>(-data!$B$2)*((B210^3+data!$E$4*B210^2-(data!$F$2+data!$E$4*data!$A$2)*B210-data!$F$2*data!$E$4)/(B210^3+(data!$E$4+data!$C$2)*B210^2+(data!$E$4*data!$C$2-data!$R$2)*B210-data!$E$4*data!$F$2))</f>
        <v>-0.15220869225818884</v>
      </c>
      <c r="E210" s="18">
        <f>IF(OR(A210&lt;data!$G$2,A210 &gt;data!$H$2),"",A210)</f>
        <v>3.569999999999967</v>
      </c>
      <c r="F210" s="19">
        <f t="shared" si="15"/>
        <v>8.3711938427654573</v>
      </c>
      <c r="G210" s="19">
        <f t="shared" si="17"/>
        <v>-0.15220869225818884</v>
      </c>
      <c r="H210" s="4" t="str">
        <f t="shared" si="18"/>
        <v/>
      </c>
      <c r="I210" s="4" t="e">
        <f>VLOOKUP(ROUND(A210,2),data!$B$6:$C$209,2,0)</f>
        <v>#N/A</v>
      </c>
      <c r="J210" s="4"/>
      <c r="K210" s="21">
        <f>sigmas!A210</f>
        <v>0</v>
      </c>
      <c r="L210" s="21">
        <f>sigmas!B210</f>
        <v>0</v>
      </c>
      <c r="M210" s="21">
        <f>sigmas!C210</f>
        <v>0</v>
      </c>
      <c r="N210" s="21">
        <f t="shared" si="19"/>
        <v>1</v>
      </c>
      <c r="O210" s="21" t="e">
        <f>LOG(N210/10^(-sgraph!$H$13))</f>
        <v>#VALUE!</v>
      </c>
      <c r="P210" s="21"/>
      <c r="Q210" s="21"/>
      <c r="R210" s="21"/>
    </row>
    <row r="211" spans="1:18" x14ac:dyDescent="0.2">
      <c r="A211" s="17">
        <f>A210+data!$I$2</f>
        <v>3.5799999999999668</v>
      </c>
      <c r="B211" s="17">
        <f t="shared" si="16"/>
        <v>2.6302679918955793E-4</v>
      </c>
      <c r="C211" s="17">
        <f>(-data!$B$2)*((B211^3+data!$D$4*B211^2-(data!$F$2+data!$D$4*data!$A$2)*B211-data!$F$2*data!$D$4)/(B211^3+(data!$D$4+data!$C$2)*B211^2+(data!$D$4*data!$C$2-data!$R$2)*B211-data!$D$4*data!$F$2))</f>
        <v>8.4042404192996827</v>
      </c>
      <c r="D211" s="4">
        <f>(-data!$B$2)*((B211^3+data!$E$4*B211^2-(data!$F$2+data!$E$4*data!$A$2)*B211-data!$F$2*data!$E$4)/(B211^3+(data!$E$4+data!$C$2)*B211^2+(data!$E$4*data!$C$2-data!$R$2)*B211-data!$E$4*data!$F$2))</f>
        <v>-0.14347383663983132</v>
      </c>
      <c r="E211" s="18">
        <f>IF(OR(A211&lt;data!$G$2,A211 &gt;data!$H$2),"",A211)</f>
        <v>3.5799999999999668</v>
      </c>
      <c r="F211" s="19">
        <f t="shared" si="15"/>
        <v>8.4042404192996827</v>
      </c>
      <c r="G211" s="19">
        <f t="shared" si="17"/>
        <v>-0.14347383663983132</v>
      </c>
      <c r="H211" s="4" t="str">
        <f t="shared" si="18"/>
        <v/>
      </c>
      <c r="I211" s="4" t="e">
        <f>VLOOKUP(ROUND(A211,2),data!$B$6:$C$209,2,0)</f>
        <v>#N/A</v>
      </c>
      <c r="J211" s="4"/>
      <c r="K211" s="21">
        <f>sigmas!A211</f>
        <v>0</v>
      </c>
      <c r="L211" s="21">
        <f>sigmas!B211</f>
        <v>0</v>
      </c>
      <c r="M211" s="21">
        <f>sigmas!C211</f>
        <v>0</v>
      </c>
      <c r="N211" s="21">
        <f t="shared" si="19"/>
        <v>1</v>
      </c>
      <c r="O211" s="21" t="e">
        <f>LOG(N211/10^(-sgraph!$H$13))</f>
        <v>#VALUE!</v>
      </c>
      <c r="P211" s="21"/>
      <c r="Q211" s="21"/>
      <c r="R211" s="21"/>
    </row>
    <row r="212" spans="1:18" x14ac:dyDescent="0.2">
      <c r="A212" s="17">
        <f>A211+data!$I$2</f>
        <v>3.5899999999999666</v>
      </c>
      <c r="B212" s="17">
        <f t="shared" si="16"/>
        <v>2.5703957827690615E-4</v>
      </c>
      <c r="C212" s="17">
        <f>(-data!$B$2)*((B212^3+data!$D$4*B212^2-(data!$F$2+data!$D$4*data!$A$2)*B212-data!$F$2*data!$D$4)/(B212^3+(data!$D$4+data!$C$2)*B212^2+(data!$D$4*data!$C$2-data!$R$2)*B212-data!$D$4*data!$F$2))</f>
        <v>8.4366933935750925</v>
      </c>
      <c r="D212" s="4">
        <f>(-data!$B$2)*((B212^3+data!$E$4*B212^2-(data!$F$2+data!$E$4*data!$A$2)*B212-data!$F$2*data!$E$4)/(B212^3+(data!$E$4+data!$C$2)*B212^2+(data!$E$4*data!$C$2-data!$R$2)*B212-data!$E$4*data!$F$2))</f>
        <v>-0.13481477431742098</v>
      </c>
      <c r="E212" s="18">
        <f>IF(OR(A212&lt;data!$G$2,A212 &gt;data!$H$2),"",A212)</f>
        <v>3.5899999999999666</v>
      </c>
      <c r="F212" s="19">
        <f t="shared" si="15"/>
        <v>8.4366933935750925</v>
      </c>
      <c r="G212" s="19">
        <f t="shared" si="17"/>
        <v>-0.13481477431742098</v>
      </c>
      <c r="H212" s="4" t="str">
        <f t="shared" si="18"/>
        <v/>
      </c>
      <c r="I212" s="4" t="e">
        <f>VLOOKUP(ROUND(A212,2),data!$B$6:$C$209,2,0)</f>
        <v>#N/A</v>
      </c>
      <c r="J212" s="4"/>
      <c r="K212" s="21">
        <f>sigmas!A212</f>
        <v>0</v>
      </c>
      <c r="L212" s="21">
        <f>sigmas!B212</f>
        <v>0</v>
      </c>
      <c r="M212" s="21">
        <f>sigmas!C212</f>
        <v>0</v>
      </c>
      <c r="N212" s="21">
        <f t="shared" si="19"/>
        <v>1</v>
      </c>
      <c r="O212" s="21" t="e">
        <f>LOG(N212/10^(-sgraph!$H$13))</f>
        <v>#VALUE!</v>
      </c>
      <c r="P212" s="21"/>
      <c r="Q212" s="21"/>
      <c r="R212" s="21"/>
    </row>
    <row r="213" spans="1:18" x14ac:dyDescent="0.2">
      <c r="A213" s="17">
        <f>A212+data!$I$2</f>
        <v>3.5999999999999663</v>
      </c>
      <c r="B213" s="17">
        <f t="shared" si="16"/>
        <v>2.5118864315097736E-4</v>
      </c>
      <c r="C213" s="17">
        <f>(-data!$B$2)*((B213^3+data!$D$4*B213^2-(data!$F$2+data!$D$4*data!$A$2)*B213-data!$F$2*data!$D$4)/(B213^3+(data!$D$4+data!$C$2)*B213^2+(data!$D$4*data!$C$2-data!$R$2)*B213-data!$D$4*data!$F$2))</f>
        <v>8.4685604676124999</v>
      </c>
      <c r="D213" s="4">
        <f>(-data!$B$2)*((B213^3+data!$E$4*B213^2-(data!$F$2+data!$E$4*data!$A$2)*B213-data!$F$2*data!$E$4)/(B213^3+(data!$E$4+data!$C$2)*B213^2+(data!$E$4*data!$C$2-data!$R$2)*B213-data!$E$4*data!$F$2))</f>
        <v>-0.12622711444496942</v>
      </c>
      <c r="E213" s="18">
        <f>IF(OR(A213&lt;data!$G$2,A213 &gt;data!$H$2),"",A213)</f>
        <v>3.5999999999999663</v>
      </c>
      <c r="F213" s="19">
        <f t="shared" si="15"/>
        <v>8.4685604676124999</v>
      </c>
      <c r="G213" s="19">
        <f t="shared" si="17"/>
        <v>-0.12622711444496942</v>
      </c>
      <c r="H213" s="4" t="str">
        <f t="shared" si="18"/>
        <v/>
      </c>
      <c r="I213" s="4" t="e">
        <f>VLOOKUP(ROUND(A213,2),data!$B$6:$C$209,2,0)</f>
        <v>#N/A</v>
      </c>
      <c r="J213" s="4"/>
      <c r="K213" s="21">
        <f>sigmas!A213</f>
        <v>0</v>
      </c>
      <c r="L213" s="21">
        <f>sigmas!B213</f>
        <v>0</v>
      </c>
      <c r="M213" s="21">
        <f>sigmas!C213</f>
        <v>0</v>
      </c>
      <c r="N213" s="21">
        <f t="shared" si="19"/>
        <v>1</v>
      </c>
      <c r="O213" s="21" t="e">
        <f>LOG(N213/10^(-sgraph!$H$13))</f>
        <v>#VALUE!</v>
      </c>
      <c r="P213" s="21"/>
      <c r="Q213" s="21"/>
      <c r="R213" s="21"/>
    </row>
    <row r="214" spans="1:18" x14ac:dyDescent="0.2">
      <c r="A214" s="17">
        <f>A213+data!$I$2</f>
        <v>3.6099999999999661</v>
      </c>
      <c r="B214" s="17">
        <f t="shared" si="16"/>
        <v>2.4547089156852194E-4</v>
      </c>
      <c r="C214" s="17">
        <f>(-data!$B$2)*((B214^3+data!$D$4*B214^2-(data!$F$2+data!$D$4*data!$A$2)*B214-data!$F$2*data!$D$4)/(B214^3+(data!$D$4+data!$C$2)*B214^2+(data!$D$4*data!$C$2-data!$R$2)*B214-data!$D$4*data!$F$2))</f>
        <v>8.4998493553839864</v>
      </c>
      <c r="D214" s="4">
        <f>(-data!$B$2)*((B214^3+data!$E$4*B214^2-(data!$F$2+data!$E$4*data!$A$2)*B214-data!$F$2*data!$E$4)/(B214^3+(data!$E$4+data!$C$2)*B214^2+(data!$E$4*data!$C$2-data!$R$2)*B214-data!$E$4*data!$F$2))</f>
        <v>-0.11770650445696738</v>
      </c>
      <c r="E214" s="18">
        <f>IF(OR(A214&lt;data!$G$2,A214 &gt;data!$H$2),"",A214)</f>
        <v>3.6099999999999661</v>
      </c>
      <c r="F214" s="19">
        <f t="shared" si="15"/>
        <v>8.4998493553839864</v>
      </c>
      <c r="G214" s="19">
        <f t="shared" si="17"/>
        <v>-0.11770650445696738</v>
      </c>
      <c r="H214" s="4" t="str">
        <f t="shared" si="18"/>
        <v/>
      </c>
      <c r="I214" s="4" t="e">
        <f>VLOOKUP(ROUND(A214,2),data!$B$6:$C$209,2,0)</f>
        <v>#N/A</v>
      </c>
      <c r="J214" s="4"/>
      <c r="K214" s="21">
        <f>sigmas!A214</f>
        <v>0</v>
      </c>
      <c r="L214" s="21">
        <f>sigmas!B214</f>
        <v>0</v>
      </c>
      <c r="M214" s="21">
        <f>sigmas!C214</f>
        <v>0</v>
      </c>
      <c r="N214" s="21">
        <f t="shared" si="19"/>
        <v>1</v>
      </c>
      <c r="O214" s="21" t="e">
        <f>LOG(N214/10^(-sgraph!$H$13))</f>
        <v>#VALUE!</v>
      </c>
      <c r="P214" s="21"/>
      <c r="Q214" s="21"/>
      <c r="R214" s="21"/>
    </row>
    <row r="215" spans="1:18" x14ac:dyDescent="0.2">
      <c r="A215" s="17">
        <f>A214+data!$I$2</f>
        <v>3.6199999999999659</v>
      </c>
      <c r="B215" s="17">
        <f t="shared" si="16"/>
        <v>2.3988329190196758E-4</v>
      </c>
      <c r="C215" s="17">
        <f>(-data!$B$2)*((B215^3+data!$D$4*B215^2-(data!$F$2+data!$D$4*data!$A$2)*B215-data!$F$2*data!$D$4)/(B215^3+(data!$D$4+data!$C$2)*B215^2+(data!$D$4*data!$C$2-data!$R$2)*B215-data!$D$4*data!$F$2))</f>
        <v>8.5305677779812576</v>
      </c>
      <c r="D215" s="4">
        <f>(-data!$B$2)*((B215^3+data!$E$4*B215^2-(data!$F$2+data!$E$4*data!$A$2)*B215-data!$F$2*data!$E$4)/(B215^3+(data!$E$4+data!$C$2)*B215^2+(data!$E$4*data!$C$2-data!$R$2)*B215-data!$E$4*data!$F$2))</f>
        <v>-0.10924862816749178</v>
      </c>
      <c r="E215" s="18">
        <f>IF(OR(A215&lt;data!$G$2,A215 &gt;data!$H$2),"",A215)</f>
        <v>3.6199999999999659</v>
      </c>
      <c r="F215" s="19">
        <f t="shared" si="15"/>
        <v>8.5305677779812576</v>
      </c>
      <c r="G215" s="19">
        <f t="shared" si="17"/>
        <v>-0.10924862816749178</v>
      </c>
      <c r="H215" s="4" t="str">
        <f t="shared" si="18"/>
        <v/>
      </c>
      <c r="I215" s="4" t="e">
        <f>VLOOKUP(ROUND(A215,2),data!$B$6:$C$209,2,0)</f>
        <v>#N/A</v>
      </c>
      <c r="J215" s="4"/>
      <c r="K215" s="21">
        <f>sigmas!A215</f>
        <v>0</v>
      </c>
      <c r="L215" s="21">
        <f>sigmas!B215</f>
        <v>0</v>
      </c>
      <c r="M215" s="21">
        <f>sigmas!C215</f>
        <v>0</v>
      </c>
      <c r="N215" s="21">
        <f t="shared" si="19"/>
        <v>1</v>
      </c>
      <c r="O215" s="21" t="e">
        <f>LOG(N215/10^(-sgraph!$H$13))</f>
        <v>#VALUE!</v>
      </c>
      <c r="P215" s="21"/>
      <c r="Q215" s="21"/>
      <c r="R215" s="21"/>
    </row>
    <row r="216" spans="1:18" x14ac:dyDescent="0.2">
      <c r="A216" s="17">
        <f>A215+data!$I$2</f>
        <v>3.6299999999999657</v>
      </c>
      <c r="B216" s="17">
        <f t="shared" si="16"/>
        <v>2.3442288153201034E-4</v>
      </c>
      <c r="C216" s="17">
        <f>(-data!$B$2)*((B216^3+data!$D$4*B216^2-(data!$F$2+data!$D$4*data!$A$2)*B216-data!$F$2*data!$D$4)/(B216^3+(data!$D$4+data!$C$2)*B216^2+(data!$D$4*data!$C$2-data!$R$2)*B216-data!$D$4*data!$F$2))</f>
        <v>8.560723458918476</v>
      </c>
      <c r="D216" s="4">
        <f>(-data!$B$2)*((B216^3+data!$E$4*B216^2-(data!$F$2+data!$E$4*data!$A$2)*B216-data!$F$2*data!$E$4)/(B216^3+(data!$E$4+data!$C$2)*B216^2+(data!$E$4*data!$C$2-data!$R$2)*B216-data!$E$4*data!$F$2))</f>
        <v>-0.10084920388972046</v>
      </c>
      <c r="E216" s="18">
        <f>IF(OR(A216&lt;data!$G$2,A216 &gt;data!$H$2),"",A216)</f>
        <v>3.6299999999999657</v>
      </c>
      <c r="F216" s="19">
        <f t="shared" si="15"/>
        <v>8.560723458918476</v>
      </c>
      <c r="G216" s="19">
        <f t="shared" si="17"/>
        <v>-0.10084920388972046</v>
      </c>
      <c r="H216" s="4" t="str">
        <f t="shared" si="18"/>
        <v/>
      </c>
      <c r="I216" s="4" t="e">
        <f>VLOOKUP(ROUND(A216,2),data!$B$6:$C$209,2,0)</f>
        <v>#N/A</v>
      </c>
      <c r="J216" s="4"/>
      <c r="K216" s="21">
        <f>sigmas!A216</f>
        <v>0</v>
      </c>
      <c r="L216" s="21">
        <f>sigmas!B216</f>
        <v>0</v>
      </c>
      <c r="M216" s="21">
        <f>sigmas!C216</f>
        <v>0</v>
      </c>
      <c r="N216" s="21">
        <f t="shared" si="19"/>
        <v>1</v>
      </c>
      <c r="O216" s="21" t="e">
        <f>LOG(N216/10^(-sgraph!$H$13))</f>
        <v>#VALUE!</v>
      </c>
      <c r="P216" s="21"/>
      <c r="Q216" s="21"/>
      <c r="R216" s="21"/>
    </row>
    <row r="217" spans="1:18" x14ac:dyDescent="0.2">
      <c r="A217" s="17">
        <f>A216+data!$I$2</f>
        <v>3.6399999999999655</v>
      </c>
      <c r="B217" s="17">
        <f t="shared" si="16"/>
        <v>2.2908676527679545E-4</v>
      </c>
      <c r="C217" s="17">
        <f>(-data!$B$2)*((B217^3+data!$D$4*B217^2-(data!$F$2+data!$D$4*data!$A$2)*B217-data!$F$2*data!$D$4)/(B217^3+(data!$D$4+data!$C$2)*B217^2+(data!$D$4*data!$C$2-data!$R$2)*B217-data!$D$4*data!$F$2))</f>
        <v>8.5903241195723066</v>
      </c>
      <c r="D217" s="4">
        <f>(-data!$B$2)*((B217^3+data!$E$4*B217^2-(data!$F$2+data!$E$4*data!$A$2)*B217-data!$F$2*data!$E$4)/(B217^3+(data!$E$4+data!$C$2)*B217^2+(data!$E$4*data!$C$2-data!$R$2)*B217-data!$E$4*data!$F$2))</f>
        <v>-9.2503982575632457E-2</v>
      </c>
      <c r="E217" s="18">
        <f>IF(OR(A217&lt;data!$G$2,A217 &gt;data!$H$2),"",A217)</f>
        <v>3.6399999999999655</v>
      </c>
      <c r="F217" s="19">
        <f t="shared" si="15"/>
        <v>8.5903241195723066</v>
      </c>
      <c r="G217" s="19">
        <f t="shared" si="17"/>
        <v>-9.2503982575632457E-2</v>
      </c>
      <c r="H217" s="4" t="str">
        <f t="shared" si="18"/>
        <v/>
      </c>
      <c r="I217" s="4" t="e">
        <f>VLOOKUP(ROUND(A217,2),data!$B$6:$C$209,2,0)</f>
        <v>#N/A</v>
      </c>
      <c r="J217" s="4"/>
      <c r="K217" s="21">
        <f>sigmas!A217</f>
        <v>0</v>
      </c>
      <c r="L217" s="21">
        <f>sigmas!B217</f>
        <v>0</v>
      </c>
      <c r="M217" s="21">
        <f>sigmas!C217</f>
        <v>0</v>
      </c>
      <c r="N217" s="21">
        <f t="shared" si="19"/>
        <v>1</v>
      </c>
      <c r="O217" s="21" t="e">
        <f>LOG(N217/10^(-sgraph!$H$13))</f>
        <v>#VALUE!</v>
      </c>
      <c r="P217" s="21"/>
      <c r="Q217" s="21"/>
      <c r="R217" s="21"/>
    </row>
    <row r="218" spans="1:18" x14ac:dyDescent="0.2">
      <c r="A218" s="17">
        <f>A217+data!$I$2</f>
        <v>3.6499999999999653</v>
      </c>
      <c r="B218" s="17">
        <f t="shared" si="16"/>
        <v>2.2387211385685172E-4</v>
      </c>
      <c r="C218" s="17">
        <f>(-data!$B$2)*((B218^3+data!$D$4*B218^2-(data!$F$2+data!$D$4*data!$A$2)*B218-data!$F$2*data!$D$4)/(B218^3+(data!$D$4+data!$C$2)*B218^2+(data!$D$4*data!$C$2-data!$R$2)*B218-data!$D$4*data!$F$2))</f>
        <v>8.619377474761416</v>
      </c>
      <c r="D218" s="4">
        <f>(-data!$B$2)*((B218^3+data!$E$4*B218^2-(data!$F$2+data!$E$4*data!$A$2)*B218-data!$F$2*data!$E$4)/(B218^3+(data!$E$4+data!$C$2)*B218^2+(data!$E$4*data!$C$2-data!$R$2)*B218-data!$E$4*data!$F$2))</f>
        <v>-8.4208745975679733E-2</v>
      </c>
      <c r="E218" s="18">
        <f>IF(OR(A218&lt;data!$G$2,A218 &gt;data!$H$2),"",A218)</f>
        <v>3.6499999999999653</v>
      </c>
      <c r="F218" s="19">
        <f t="shared" si="15"/>
        <v>8.619377474761416</v>
      </c>
      <c r="G218" s="19">
        <f t="shared" si="17"/>
        <v>-8.4208745975679733E-2</v>
      </c>
      <c r="H218" s="4" t="str">
        <f t="shared" si="18"/>
        <v/>
      </c>
      <c r="I218" s="4" t="e">
        <f>VLOOKUP(ROUND(A218,2),data!$B$6:$C$209,2,0)</f>
        <v>#N/A</v>
      </c>
      <c r="J218" s="4"/>
      <c r="K218" s="21">
        <f>sigmas!A218</f>
        <v>0</v>
      </c>
      <c r="L218" s="21">
        <f>sigmas!B218</f>
        <v>0</v>
      </c>
      <c r="M218" s="21">
        <f>sigmas!C218</f>
        <v>0</v>
      </c>
      <c r="N218" s="21">
        <f t="shared" si="19"/>
        <v>1</v>
      </c>
      <c r="O218" s="21" t="e">
        <f>LOG(N218/10^(-sgraph!$H$13))</f>
        <v>#VALUE!</v>
      </c>
      <c r="P218" s="21"/>
      <c r="Q218" s="21"/>
      <c r="R218" s="21"/>
    </row>
    <row r="219" spans="1:18" x14ac:dyDescent="0.2">
      <c r="A219" s="17">
        <f>A218+data!$I$2</f>
        <v>3.6599999999999651</v>
      </c>
      <c r="B219" s="17">
        <f t="shared" si="16"/>
        <v>2.1877616239497261E-4</v>
      </c>
      <c r="C219" s="17">
        <f>(-data!$B$2)*((B219^3+data!$D$4*B219^2-(data!$F$2+data!$D$4*data!$A$2)*B219-data!$F$2*data!$D$4)/(B219^3+(data!$D$4+data!$C$2)*B219^2+(data!$D$4*data!$C$2-data!$R$2)*B219-data!$D$4*data!$F$2))</f>
        <v>8.6478912284671843</v>
      </c>
      <c r="D219" s="4">
        <f>(-data!$B$2)*((B219^3+data!$E$4*B219^2-(data!$F$2+data!$E$4*data!$A$2)*B219-data!$F$2*data!$E$4)/(B219^3+(data!$E$4+data!$C$2)*B219^2+(data!$E$4*data!$C$2-data!$R$2)*B219-data!$E$4*data!$F$2))</f>
        <v>-7.5959304818245463E-2</v>
      </c>
      <c r="E219" s="18">
        <f>IF(OR(A219&lt;data!$G$2,A219 &gt;data!$H$2),"",A219)</f>
        <v>3.6599999999999651</v>
      </c>
      <c r="F219" s="19">
        <f t="shared" si="15"/>
        <v>8.6478912284671843</v>
      </c>
      <c r="G219" s="19">
        <f t="shared" si="17"/>
        <v>-7.5959304818245463E-2</v>
      </c>
      <c r="H219" s="4" t="str">
        <f t="shared" si="18"/>
        <v/>
      </c>
      <c r="I219" s="4" t="e">
        <f>VLOOKUP(ROUND(A219,2),data!$B$6:$C$209,2,0)</f>
        <v>#N/A</v>
      </c>
      <c r="J219" s="4"/>
      <c r="K219" s="21">
        <f>sigmas!A219</f>
        <v>0</v>
      </c>
      <c r="L219" s="21">
        <f>sigmas!B219</f>
        <v>0</v>
      </c>
      <c r="M219" s="21">
        <f>sigmas!C219</f>
        <v>0</v>
      </c>
      <c r="N219" s="21">
        <f t="shared" si="19"/>
        <v>1</v>
      </c>
      <c r="O219" s="21" t="e">
        <f>LOG(N219/10^(-sgraph!$H$13))</f>
        <v>#VALUE!</v>
      </c>
      <c r="P219" s="21"/>
      <c r="Q219" s="21"/>
      <c r="R219" s="21"/>
    </row>
    <row r="220" spans="1:18" x14ac:dyDescent="0.2">
      <c r="A220" s="17">
        <f>A219+data!$I$2</f>
        <v>3.6699999999999648</v>
      </c>
      <c r="B220" s="17">
        <f t="shared" si="16"/>
        <v>2.1379620895024018E-4</v>
      </c>
      <c r="C220" s="17">
        <f>(-data!$B$2)*((B220^3+data!$D$4*B220^2-(data!$F$2+data!$D$4*data!$A$2)*B220-data!$F$2*data!$D$4)/(B220^3+(data!$D$4+data!$C$2)*B220^2+(data!$D$4*data!$C$2-data!$R$2)*B220-data!$D$4*data!$F$2))</f>
        <v>8.6758730696970261</v>
      </c>
      <c r="D220" s="4">
        <f>(-data!$B$2)*((B220^3+data!$E$4*B220^2-(data!$F$2+data!$E$4*data!$A$2)*B220-data!$F$2*data!$E$4)/(B220^3+(data!$E$4+data!$C$2)*B220^2+(data!$E$4*data!$C$2-data!$R$2)*B220-data!$E$4*data!$F$2))</f>
        <v>-6.7751497008695025E-2</v>
      </c>
      <c r="E220" s="18">
        <f>IF(OR(A220&lt;data!$G$2,A220 &gt;data!$H$2),"",A220)</f>
        <v>3.6699999999999648</v>
      </c>
      <c r="F220" s="19">
        <f t="shared" si="15"/>
        <v>8.6758730696970261</v>
      </c>
      <c r="G220" s="19">
        <f t="shared" si="17"/>
        <v>-6.7751497008695025E-2</v>
      </c>
      <c r="H220" s="4" t="str">
        <f t="shared" si="18"/>
        <v/>
      </c>
      <c r="I220" s="4" t="e">
        <f>VLOOKUP(ROUND(A220,2),data!$B$6:$C$209,2,0)</f>
        <v>#N/A</v>
      </c>
      <c r="J220" s="4"/>
      <c r="K220" s="21">
        <f>sigmas!A220</f>
        <v>0</v>
      </c>
      <c r="L220" s="21">
        <f>sigmas!B220</f>
        <v>0</v>
      </c>
      <c r="M220" s="21">
        <f>sigmas!C220</f>
        <v>0</v>
      </c>
      <c r="N220" s="21">
        <f t="shared" si="19"/>
        <v>1</v>
      </c>
      <c r="O220" s="21" t="e">
        <f>LOG(N220/10^(-sgraph!$H$13))</f>
        <v>#VALUE!</v>
      </c>
      <c r="P220" s="21"/>
      <c r="Q220" s="21"/>
      <c r="R220" s="21"/>
    </row>
    <row r="221" spans="1:18" x14ac:dyDescent="0.2">
      <c r="A221" s="17">
        <f>A220+data!$I$2</f>
        <v>3.6799999999999646</v>
      </c>
      <c r="B221" s="17">
        <f t="shared" si="16"/>
        <v>2.0892961308542095E-4</v>
      </c>
      <c r="C221" s="17">
        <f>(-data!$B$2)*((B221^3+data!$D$4*B221^2-(data!$F$2+data!$D$4*data!$A$2)*B221-data!$F$2*data!$D$4)/(B221^3+(data!$D$4+data!$C$2)*B221^2+(data!$D$4*data!$C$2-data!$R$2)*B221-data!$D$4*data!$F$2))</f>
        <v>8.7033306684912848</v>
      </c>
      <c r="D221" s="4">
        <f>(-data!$B$2)*((B221^3+data!$E$4*B221^2-(data!$F$2+data!$E$4*data!$A$2)*B221-data!$F$2*data!$E$4)/(B221^3+(data!$E$4+data!$C$2)*B221^2+(data!$E$4*data!$C$2-data!$R$2)*B221-data!$E$4*data!$F$2))</f>
        <v>-5.9581185847860374E-2</v>
      </c>
      <c r="E221" s="18">
        <f>IF(OR(A221&lt;data!$G$2,A221 &gt;data!$H$2),"",A221)</f>
        <v>3.6799999999999646</v>
      </c>
      <c r="F221" s="19">
        <f t="shared" si="15"/>
        <v>8.7033306684912848</v>
      </c>
      <c r="G221" s="19">
        <f t="shared" si="17"/>
        <v>-5.9581185847860374E-2</v>
      </c>
      <c r="H221" s="4" t="str">
        <f t="shared" si="18"/>
        <v/>
      </c>
      <c r="I221" s="4" t="e">
        <f>VLOOKUP(ROUND(A221,2),data!$B$6:$C$209,2,0)</f>
        <v>#N/A</v>
      </c>
      <c r="J221" s="4"/>
      <c r="K221" s="21">
        <f>sigmas!A221</f>
        <v>0</v>
      </c>
      <c r="L221" s="21">
        <f>sigmas!B221</f>
        <v>0</v>
      </c>
      <c r="M221" s="21">
        <f>sigmas!C221</f>
        <v>0</v>
      </c>
      <c r="N221" s="21">
        <f t="shared" si="19"/>
        <v>1</v>
      </c>
      <c r="O221" s="21" t="e">
        <f>LOG(N221/10^(-sgraph!$H$13))</f>
        <v>#VALUE!</v>
      </c>
      <c r="P221" s="21"/>
      <c r="Q221" s="21"/>
      <c r="R221" s="21"/>
    </row>
    <row r="222" spans="1:18" x14ac:dyDescent="0.2">
      <c r="A222" s="17">
        <f>A221+data!$I$2</f>
        <v>3.6899999999999644</v>
      </c>
      <c r="B222" s="17">
        <f t="shared" si="16"/>
        <v>2.0417379446696957E-4</v>
      </c>
      <c r="C222" s="17">
        <f>(-data!$B$2)*((B222^3+data!$D$4*B222^2-(data!$F$2+data!$D$4*data!$A$2)*B222-data!$F$2*data!$D$4)/(B222^3+(data!$D$4+data!$C$2)*B222^2+(data!$D$4*data!$C$2-data!$R$2)*B222-data!$D$4*data!$F$2))</f>
        <v>8.7302716720743181</v>
      </c>
      <c r="D222" s="4">
        <f>(-data!$B$2)*((B222^3+data!$E$4*B222^2-(data!$F$2+data!$E$4*data!$A$2)*B222-data!$F$2*data!$E$4)/(B222^3+(data!$E$4+data!$C$2)*B222^2+(data!$E$4*data!$C$2-data!$R$2)*B222-data!$E$4*data!$F$2))</f>
        <v>-5.1444258269801556E-2</v>
      </c>
      <c r="E222" s="18">
        <f>IF(OR(A222&lt;data!$G$2,A222 &gt;data!$H$2),"",A222)</f>
        <v>3.6899999999999644</v>
      </c>
      <c r="F222" s="19">
        <f t="shared" si="15"/>
        <v>8.7302716720743181</v>
      </c>
      <c r="G222" s="19">
        <f t="shared" si="17"/>
        <v>-5.1444258269801556E-2</v>
      </c>
      <c r="H222" s="4" t="str">
        <f t="shared" si="18"/>
        <v/>
      </c>
      <c r="I222" s="4" t="e">
        <f>VLOOKUP(ROUND(A222,2),data!$B$6:$C$209,2,0)</f>
        <v>#N/A</v>
      </c>
      <c r="J222" s="4"/>
      <c r="K222" s="21">
        <f>sigmas!A222</f>
        <v>0</v>
      </c>
      <c r="L222" s="21">
        <f>sigmas!B222</f>
        <v>0</v>
      </c>
      <c r="M222" s="21">
        <f>sigmas!C222</f>
        <v>0</v>
      </c>
      <c r="N222" s="21">
        <f t="shared" si="19"/>
        <v>1</v>
      </c>
      <c r="O222" s="21" t="e">
        <f>LOG(N222/10^(-sgraph!$H$13))</f>
        <v>#VALUE!</v>
      </c>
      <c r="P222" s="21"/>
      <c r="Q222" s="21"/>
      <c r="R222" s="21"/>
    </row>
    <row r="223" spans="1:18" x14ac:dyDescent="0.2">
      <c r="A223" s="17">
        <f>A222+data!$I$2</f>
        <v>3.6999999999999642</v>
      </c>
      <c r="B223" s="17">
        <f t="shared" si="16"/>
        <v>1.9952623149690425E-4</v>
      </c>
      <c r="C223" s="17">
        <f>(-data!$B$2)*((B223^3+data!$D$4*B223^2-(data!$F$2+data!$D$4*data!$A$2)*B223-data!$F$2*data!$D$4)/(B223^3+(data!$D$4+data!$C$2)*B223^2+(data!$D$4*data!$C$2-data!$R$2)*B223-data!$D$4*data!$F$2))</f>
        <v>8.7567037011500002</v>
      </c>
      <c r="D223" s="4">
        <f>(-data!$B$2)*((B223^3+data!$E$4*B223^2-(data!$F$2+data!$E$4*data!$A$2)*B223-data!$F$2*data!$E$4)/(B223^3+(data!$E$4+data!$C$2)*B223^2+(data!$E$4*data!$C$2-data!$R$2)*B223-data!$E$4*data!$F$2))</f>
        <v>-4.3336623098721425E-2</v>
      </c>
      <c r="E223" s="18">
        <f>IF(OR(A223&lt;data!$G$2,A223 &gt;data!$H$2),"",A223)</f>
        <v>3.6999999999999642</v>
      </c>
      <c r="F223" s="19">
        <f t="shared" si="15"/>
        <v>8.7567037011500002</v>
      </c>
      <c r="G223" s="19">
        <f t="shared" si="17"/>
        <v>-4.3336623098721425E-2</v>
      </c>
      <c r="H223" s="4" t="str">
        <f t="shared" si="18"/>
        <v/>
      </c>
      <c r="I223" s="4" t="e">
        <f>VLOOKUP(ROUND(A223,2),data!$B$6:$C$209,2,0)</f>
        <v>#N/A</v>
      </c>
      <c r="J223" s="4"/>
      <c r="K223" s="21">
        <f>sigmas!A223</f>
        <v>0</v>
      </c>
      <c r="L223" s="21">
        <f>sigmas!B223</f>
        <v>0</v>
      </c>
      <c r="M223" s="21">
        <f>sigmas!C223</f>
        <v>0</v>
      </c>
      <c r="N223" s="21">
        <f t="shared" si="19"/>
        <v>1</v>
      </c>
      <c r="O223" s="21" t="e">
        <f>LOG(N223/10^(-sgraph!$H$13))</f>
        <v>#VALUE!</v>
      </c>
      <c r="P223" s="21"/>
      <c r="Q223" s="21"/>
      <c r="R223" s="21"/>
    </row>
    <row r="224" spans="1:18" x14ac:dyDescent="0.2">
      <c r="A224" s="17">
        <f>A223+data!$I$2</f>
        <v>3.709999999999964</v>
      </c>
      <c r="B224" s="17">
        <f t="shared" si="16"/>
        <v>1.9498445997582047E-4</v>
      </c>
      <c r="C224" s="17">
        <f>(-data!$B$2)*((B224^3+data!$D$4*B224^2-(data!$F$2+data!$D$4*data!$A$2)*B224-data!$F$2*data!$D$4)/(B224^3+(data!$D$4+data!$C$2)*B224^2+(data!$D$4*data!$C$2-data!$R$2)*B224-data!$D$4*data!$F$2))</f>
        <v>8.7826343463415757</v>
      </c>
      <c r="D224" s="4">
        <f>(-data!$B$2)*((B224^3+data!$E$4*B224^2-(data!$F$2+data!$E$4*data!$A$2)*B224-data!$F$2*data!$E$4)/(B224^3+(data!$E$4+data!$C$2)*B224^2+(data!$E$4*data!$C$2-data!$R$2)*B224-data!$E$4*data!$F$2))</f>
        <v>-3.5254209324904896E-2</v>
      </c>
      <c r="E224" s="18">
        <f>IF(OR(A224&lt;data!$G$2,A224 &gt;data!$H$2),"",A224)</f>
        <v>3.709999999999964</v>
      </c>
      <c r="F224" s="19">
        <f t="shared" si="15"/>
        <v>8.7826343463415757</v>
      </c>
      <c r="G224" s="19">
        <f t="shared" si="17"/>
        <v>-3.5254209324904896E-2</v>
      </c>
      <c r="H224" s="4" t="str">
        <f t="shared" si="18"/>
        <v/>
      </c>
      <c r="I224" s="4" t="e">
        <f>VLOOKUP(ROUND(A224,2),data!$B$6:$C$209,2,0)</f>
        <v>#N/A</v>
      </c>
      <c r="J224" s="4"/>
      <c r="K224" s="21">
        <f>sigmas!A224</f>
        <v>0</v>
      </c>
      <c r="L224" s="21">
        <f>sigmas!B224</f>
        <v>0</v>
      </c>
      <c r="M224" s="21">
        <f>sigmas!C224</f>
        <v>0</v>
      </c>
      <c r="N224" s="21">
        <f t="shared" si="19"/>
        <v>1</v>
      </c>
      <c r="O224" s="21" t="e">
        <f>LOG(N224/10^(-sgraph!$H$13))</f>
        <v>#VALUE!</v>
      </c>
      <c r="P224" s="21"/>
      <c r="Q224" s="21"/>
      <c r="R224" s="21"/>
    </row>
    <row r="225" spans="1:18" x14ac:dyDescent="0.2">
      <c r="A225" s="17">
        <f>A224+data!$I$2</f>
        <v>3.7199999999999638</v>
      </c>
      <c r="B225" s="17">
        <f t="shared" si="16"/>
        <v>1.9054607179634029E-4</v>
      </c>
      <c r="C225" s="17">
        <f>(-data!$B$2)*((B225^3+data!$D$4*B225^2-(data!$F$2+data!$D$4*data!$A$2)*B225-data!$F$2*data!$D$4)/(B225^3+(data!$D$4+data!$C$2)*B225^2+(data!$D$4*data!$C$2-data!$R$2)*B225-data!$D$4*data!$F$2))</f>
        <v>8.808071164775459</v>
      </c>
      <c r="D225" s="4">
        <f>(-data!$B$2)*((B225^3+data!$E$4*B225^2-(data!$F$2+data!$E$4*data!$A$2)*B225-data!$F$2*data!$E$4)/(B225^3+(data!$E$4+data!$C$2)*B225^2+(data!$E$4*data!$C$2-data!$R$2)*B225-data!$E$4*data!$F$2))</f>
        <v>-2.7192964399597029E-2</v>
      </c>
      <c r="E225" s="18">
        <f>IF(OR(A225&lt;data!$G$2,A225 &gt;data!$H$2),"",A225)</f>
        <v>3.7199999999999638</v>
      </c>
      <c r="F225" s="19">
        <f t="shared" si="15"/>
        <v>8.808071164775459</v>
      </c>
      <c r="G225" s="19">
        <f t="shared" si="17"/>
        <v>-2.7192964399597029E-2</v>
      </c>
      <c r="H225" s="4" t="str">
        <f t="shared" si="18"/>
        <v/>
      </c>
      <c r="I225" s="4" t="e">
        <f>VLOOKUP(ROUND(A225,2),data!$B$6:$C$209,2,0)</f>
        <v>#N/A</v>
      </c>
      <c r="J225" s="4"/>
      <c r="K225" s="21">
        <f>sigmas!A225</f>
        <v>0</v>
      </c>
      <c r="L225" s="21">
        <f>sigmas!B225</f>
        <v>0</v>
      </c>
      <c r="M225" s="21">
        <f>sigmas!C225</f>
        <v>0</v>
      </c>
      <c r="N225" s="21">
        <f t="shared" si="19"/>
        <v>1</v>
      </c>
      <c r="O225" s="21" t="e">
        <f>LOG(N225/10^(-sgraph!$H$13))</f>
        <v>#VALUE!</v>
      </c>
      <c r="P225" s="21"/>
      <c r="Q225" s="21"/>
      <c r="R225" s="21"/>
    </row>
    <row r="226" spans="1:18" x14ac:dyDescent="0.2">
      <c r="A226" s="17">
        <f>A225+data!$I$2</f>
        <v>3.7299999999999636</v>
      </c>
      <c r="B226" s="17">
        <f t="shared" si="16"/>
        <v>1.8620871366630231E-4</v>
      </c>
      <c r="C226" s="17">
        <f>(-data!$B$2)*((B226^3+data!$D$4*B226^2-(data!$F$2+data!$D$4*data!$A$2)*B226-data!$F$2*data!$D$4)/(B226^3+(data!$D$4+data!$C$2)*B226^2+(data!$D$4*data!$C$2-data!$R$2)*B226-data!$D$4*data!$F$2))</f>
        <v>8.8330216768083023</v>
      </c>
      <c r="D226" s="4">
        <f>(-data!$B$2)*((B226^3+data!$E$4*B226^2-(data!$F$2+data!$E$4*data!$A$2)*B226-data!$F$2*data!$E$4)/(B226^3+(data!$E$4+data!$C$2)*B226^2+(data!$E$4*data!$C$2-data!$R$2)*B226-data!$E$4*data!$F$2))</f>
        <v>-1.9148852548742726E-2</v>
      </c>
      <c r="E226" s="18">
        <f>IF(OR(A226&lt;data!$G$2,A226 &gt;data!$H$2),"",A226)</f>
        <v>3.7299999999999636</v>
      </c>
      <c r="F226" s="19">
        <f t="shared" si="15"/>
        <v>8.8330216768083023</v>
      </c>
      <c r="G226" s="19">
        <f t="shared" si="17"/>
        <v>-1.9148852548742726E-2</v>
      </c>
      <c r="H226" s="4" t="str">
        <f t="shared" si="18"/>
        <v/>
      </c>
      <c r="I226" s="4" t="e">
        <f>VLOOKUP(ROUND(A226,2),data!$B$6:$C$209,2,0)</f>
        <v>#N/A</v>
      </c>
      <c r="J226" s="4"/>
      <c r="K226" s="21">
        <f>sigmas!A226</f>
        <v>0</v>
      </c>
      <c r="L226" s="21">
        <f>sigmas!B226</f>
        <v>0</v>
      </c>
      <c r="M226" s="21">
        <f>sigmas!C226</f>
        <v>0</v>
      </c>
      <c r="N226" s="21">
        <f t="shared" si="19"/>
        <v>1</v>
      </c>
      <c r="O226" s="21" t="e">
        <f>LOG(N226/10^(-sgraph!$H$13))</f>
        <v>#VALUE!</v>
      </c>
      <c r="P226" s="21"/>
      <c r="Q226" s="21"/>
      <c r="R226" s="21"/>
    </row>
    <row r="227" spans="1:18" x14ac:dyDescent="0.2">
      <c r="A227" s="17">
        <f>A226+data!$I$2</f>
        <v>3.7399999999999634</v>
      </c>
      <c r="B227" s="17">
        <f t="shared" si="16"/>
        <v>1.8197008586101358E-4</v>
      </c>
      <c r="C227" s="17">
        <f>(-data!$B$2)*((B227^3+data!$D$4*B227^2-(data!$F$2+data!$D$4*data!$A$2)*B227-data!$F$2*data!$D$4)/(B227^3+(data!$D$4+data!$C$2)*B227^2+(data!$D$4*data!$C$2-data!$R$2)*B227-data!$D$4*data!$F$2))</f>
        <v>8.8574933628963564</v>
      </c>
      <c r="D227" s="4">
        <f>(-data!$B$2)*((B227^3+data!$E$4*B227^2-(data!$F$2+data!$E$4*data!$A$2)*B227-data!$F$2*data!$E$4)/(B227^3+(data!$E$4+data!$C$2)*B227^2+(data!$E$4*data!$C$2-data!$R$2)*B227-data!$E$4*data!$F$2))</f>
        <v>-1.1117853105530298E-2</v>
      </c>
      <c r="E227" s="18">
        <f>IF(OR(A227&lt;data!$G$2,A227 &gt;data!$H$2),"",A227)</f>
        <v>3.7399999999999634</v>
      </c>
      <c r="F227" s="19">
        <f t="shared" si="15"/>
        <v>8.8574933628963564</v>
      </c>
      <c r="G227" s="19">
        <f t="shared" si="17"/>
        <v>-1.1117853105530298E-2</v>
      </c>
      <c r="H227" s="4" t="str">
        <f t="shared" si="18"/>
        <v/>
      </c>
      <c r="I227" s="4" t="e">
        <f>VLOOKUP(ROUND(A227,2),data!$B$6:$C$209,2,0)</f>
        <v>#N/A</v>
      </c>
      <c r="J227" s="4"/>
      <c r="K227" s="21">
        <f>sigmas!A227</f>
        <v>0</v>
      </c>
      <c r="L227" s="21">
        <f>sigmas!B227</f>
        <v>0</v>
      </c>
      <c r="M227" s="21">
        <f>sigmas!C227</f>
        <v>0</v>
      </c>
      <c r="N227" s="21">
        <f t="shared" si="19"/>
        <v>1</v>
      </c>
      <c r="O227" s="21" t="e">
        <f>LOG(N227/10^(-sgraph!$H$13))</f>
        <v>#VALUE!</v>
      </c>
      <c r="P227" s="21"/>
      <c r="Q227" s="21"/>
      <c r="R227" s="21"/>
    </row>
    <row r="228" spans="1:18" x14ac:dyDescent="0.2">
      <c r="A228" s="17">
        <f>A227+data!$I$2</f>
        <v>3.7499999999999631</v>
      </c>
      <c r="B228" s="17">
        <f t="shared" si="16"/>
        <v>1.7782794100390718E-4</v>
      </c>
      <c r="C228" s="17">
        <f>(-data!$B$2)*((B228^3+data!$D$4*B228^2-(data!$F$2+data!$D$4*data!$A$2)*B228-data!$F$2*data!$D$4)/(B228^3+(data!$D$4+data!$C$2)*B228^2+(data!$D$4*data!$C$2-data!$R$2)*B228-data!$D$4*data!$F$2))</f>
        <v>8.8814936606059334</v>
      </c>
      <c r="D228" s="4">
        <f>(-data!$B$2)*((B228^3+data!$E$4*B228^2-(data!$F$2+data!$E$4*data!$A$2)*B228-data!$F$2*data!$E$4)/(B228^3+(data!$E$4+data!$C$2)*B228^2+(data!$E$4*data!$C$2-data!$R$2)*B228-data!$E$4*data!$F$2))</f>
        <v>-3.0959588617193389E-3</v>
      </c>
      <c r="E228" s="18">
        <f>IF(OR(A228&lt;data!$G$2,A228 &gt;data!$H$2),"",A228)</f>
        <v>3.7499999999999631</v>
      </c>
      <c r="F228" s="19">
        <f t="shared" si="15"/>
        <v>8.8814936606059334</v>
      </c>
      <c r="G228" s="19">
        <f t="shared" si="17"/>
        <v>-3.0959588617193389E-3</v>
      </c>
      <c r="H228" s="4" t="str">
        <f t="shared" si="18"/>
        <v/>
      </c>
      <c r="I228" s="4" t="e">
        <f>VLOOKUP(ROUND(A228,2),data!$B$6:$C$209,2,0)</f>
        <v>#N/A</v>
      </c>
      <c r="J228" s="4"/>
      <c r="K228" s="21">
        <f>sigmas!A228</f>
        <v>0</v>
      </c>
      <c r="L228" s="21">
        <f>sigmas!B228</f>
        <v>0</v>
      </c>
      <c r="M228" s="21">
        <f>sigmas!C228</f>
        <v>0</v>
      </c>
      <c r="N228" s="21">
        <f t="shared" si="19"/>
        <v>1</v>
      </c>
      <c r="O228" s="21" t="e">
        <f>LOG(N228/10^(-sgraph!$H$13))</f>
        <v>#VALUE!</v>
      </c>
      <c r="P228" s="21"/>
      <c r="Q228" s="21"/>
      <c r="R228" s="21"/>
    </row>
    <row r="229" spans="1:18" x14ac:dyDescent="0.2">
      <c r="A229" s="17">
        <f>A228+data!$I$2</f>
        <v>3.7599999999999629</v>
      </c>
      <c r="B229" s="17">
        <f t="shared" si="16"/>
        <v>1.7378008287495211E-4</v>
      </c>
      <c r="C229" s="17">
        <f>(-data!$B$2)*((B229^3+data!$D$4*B229^2-(data!$F$2+data!$D$4*data!$A$2)*B229-data!$F$2*data!$D$4)/(B229^3+(data!$D$4+data!$C$2)*B229^2+(data!$D$4*data!$C$2-data!$R$2)*B229-data!$D$4*data!$F$2))</f>
        <v>8.9050299617634909</v>
      </c>
      <c r="D229" s="4">
        <f>(-data!$B$2)*((B229^3+data!$E$4*B229^2-(data!$F$2+data!$E$4*data!$A$2)*B229-data!$F$2*data!$E$4)/(B229^3+(data!$E$4+data!$C$2)*B229^2+(data!$E$4*data!$C$2-data!$R$2)*B229-data!$E$4*data!$F$2))</f>
        <v>4.9208255622651765E-3</v>
      </c>
      <c r="E229" s="18">
        <f>IF(OR(A229&lt;data!$G$2,A229 &gt;data!$H$2),"",A229)</f>
        <v>3.7599999999999629</v>
      </c>
      <c r="F229" s="19">
        <f t="shared" si="15"/>
        <v>8.9050299617634909</v>
      </c>
      <c r="G229" s="19">
        <f t="shared" si="17"/>
        <v>4.9208255622651765E-3</v>
      </c>
      <c r="H229" s="4" t="str">
        <f t="shared" si="18"/>
        <v/>
      </c>
      <c r="I229" s="4" t="e">
        <f>VLOOKUP(ROUND(A229,2),data!$B$6:$C$209,2,0)</f>
        <v>#N/A</v>
      </c>
      <c r="J229" s="4"/>
      <c r="K229" s="21">
        <f>sigmas!A229</f>
        <v>0</v>
      </c>
      <c r="L229" s="21">
        <f>sigmas!B229</f>
        <v>0</v>
      </c>
      <c r="M229" s="21">
        <f>sigmas!C229</f>
        <v>0</v>
      </c>
      <c r="N229" s="21">
        <f t="shared" si="19"/>
        <v>1</v>
      </c>
      <c r="O229" s="21" t="e">
        <f>LOG(N229/10^(-sgraph!$H$13))</f>
        <v>#VALUE!</v>
      </c>
      <c r="P229" s="21"/>
      <c r="Q229" s="21"/>
      <c r="R229" s="21"/>
    </row>
    <row r="230" spans="1:18" x14ac:dyDescent="0.2">
      <c r="A230" s="17">
        <f>A229+data!$I$2</f>
        <v>3.7699999999999627</v>
      </c>
      <c r="B230" s="17">
        <f t="shared" si="16"/>
        <v>1.6982436524618901E-4</v>
      </c>
      <c r="C230" s="17">
        <f>(-data!$B$2)*((B230^3+data!$D$4*B230^2-(data!$F$2+data!$D$4*data!$A$2)*B230-data!$F$2*data!$D$4)/(B230^3+(data!$D$4+data!$C$2)*B230^2+(data!$D$4*data!$C$2-data!$R$2)*B230-data!$D$4*data!$F$2))</f>
        <v>8.9281096097437018</v>
      </c>
      <c r="D230" s="4">
        <f>(-data!$B$2)*((B230^3+data!$E$4*B230^2-(data!$F$2+data!$E$4*data!$A$2)*B230-data!$F$2*data!$E$4)/(B230^3+(data!$E$4+data!$C$2)*B230^2+(data!$E$4*data!$C$2-data!$R$2)*B230-data!$E$4*data!$F$2))</f>
        <v>1.2936485328443926E-2</v>
      </c>
      <c r="E230" s="18">
        <f>IF(OR(A230&lt;data!$G$2,A230 &gt;data!$H$2),"",A230)</f>
        <v>3.7699999999999627</v>
      </c>
      <c r="F230" s="19">
        <f t="shared" si="15"/>
        <v>8.9281096097437018</v>
      </c>
      <c r="G230" s="19">
        <f t="shared" si="17"/>
        <v>1.2936485328443926E-2</v>
      </c>
      <c r="H230" s="4" t="str">
        <f t="shared" si="18"/>
        <v/>
      </c>
      <c r="I230" s="4" t="e">
        <f>VLOOKUP(ROUND(A230,2),data!$B$6:$C$209,2,0)</f>
        <v>#N/A</v>
      </c>
      <c r="J230" s="4"/>
      <c r="K230" s="21">
        <f>sigmas!A230</f>
        <v>0</v>
      </c>
      <c r="L230" s="21">
        <f>sigmas!B230</f>
        <v>0</v>
      </c>
      <c r="M230" s="21">
        <f>sigmas!C230</f>
        <v>0</v>
      </c>
      <c r="N230" s="21">
        <f t="shared" si="19"/>
        <v>1</v>
      </c>
      <c r="O230" s="21" t="e">
        <f>LOG(N230/10^(-sgraph!$H$13))</f>
        <v>#VALUE!</v>
      </c>
      <c r="P230" s="21"/>
      <c r="Q230" s="21"/>
      <c r="R230" s="21"/>
    </row>
    <row r="231" spans="1:18" x14ac:dyDescent="0.2">
      <c r="A231" s="17">
        <f>A230+data!$I$2</f>
        <v>3.7799999999999625</v>
      </c>
      <c r="B231" s="17">
        <f t="shared" si="16"/>
        <v>1.659586907437703E-4</v>
      </c>
      <c r="C231" s="17">
        <f>(-data!$B$2)*((B231^3+data!$D$4*B231^2-(data!$F$2+data!$D$4*data!$A$2)*B231-data!$F$2*data!$D$4)/(B231^3+(data!$D$4+data!$C$2)*B231^2+(data!$D$4*data!$C$2-data!$R$2)*B231-data!$D$4*data!$F$2))</f>
        <v>8.9507398968936798</v>
      </c>
      <c r="D231" s="4">
        <f>(-data!$B$2)*((B231^3+data!$E$4*B231^2-(data!$F$2+data!$E$4*data!$A$2)*B231-data!$F$2*data!$E$4)/(B231^3+(data!$E$4+data!$C$2)*B231^2+(data!$E$4*data!$C$2-data!$R$2)*B231-data!$E$4*data!$F$2))</f>
        <v>2.0954996973560014E-2</v>
      </c>
      <c r="E231" s="18">
        <f>IF(OR(A231&lt;data!$G$2,A231 &gt;data!$H$2),"",A231)</f>
        <v>3.7799999999999625</v>
      </c>
      <c r="F231" s="19">
        <f t="shared" si="15"/>
        <v>8.9507398968936798</v>
      </c>
      <c r="G231" s="19">
        <f t="shared" si="17"/>
        <v>2.0954996973560014E-2</v>
      </c>
      <c r="H231" s="4" t="str">
        <f t="shared" si="18"/>
        <v/>
      </c>
      <c r="I231" s="4" t="e">
        <f>VLOOKUP(ROUND(A231,2),data!$B$6:$C$209,2,0)</f>
        <v>#N/A</v>
      </c>
      <c r="J231" s="4"/>
      <c r="K231" s="21">
        <f>sigmas!A231</f>
        <v>0</v>
      </c>
      <c r="L231" s="21">
        <f>sigmas!B231</f>
        <v>0</v>
      </c>
      <c r="M231" s="21">
        <f>sigmas!C231</f>
        <v>0</v>
      </c>
      <c r="N231" s="21">
        <f t="shared" si="19"/>
        <v>1</v>
      </c>
      <c r="O231" s="21" t="e">
        <f>LOG(N231/10^(-sgraph!$H$13))</f>
        <v>#VALUE!</v>
      </c>
      <c r="P231" s="21"/>
      <c r="Q231" s="21"/>
      <c r="R231" s="21"/>
    </row>
    <row r="232" spans="1:18" x14ac:dyDescent="0.2">
      <c r="A232" s="17">
        <f>A231+data!$I$2</f>
        <v>3.7899999999999623</v>
      </c>
      <c r="B232" s="17">
        <f t="shared" si="16"/>
        <v>1.6218100973590694E-4</v>
      </c>
      <c r="C232" s="17">
        <f>(-data!$B$2)*((B232^3+data!$D$4*B232^2-(data!$F$2+data!$D$4*data!$A$2)*B232-data!$F$2*data!$D$4)/(B232^3+(data!$D$4+data!$C$2)*B232^2+(data!$D$4*data!$C$2-data!$R$2)*B232-data!$D$4*data!$F$2))</f>
        <v>8.97292806209121</v>
      </c>
      <c r="D232" s="4">
        <f>(-data!$B$2)*((B232^3+data!$E$4*B232^2-(data!$F$2+data!$E$4*data!$A$2)*B232-data!$F$2*data!$E$4)/(B232^3+(data!$E$4+data!$C$2)*B232^2+(data!$E$4*data!$C$2-data!$R$2)*B232-data!$E$4*data!$F$2))</f>
        <v>2.8980329982436819E-2</v>
      </c>
      <c r="E232" s="18">
        <f>IF(OR(A232&lt;data!$G$2,A232 &gt;data!$H$2),"",A232)</f>
        <v>3.7899999999999623</v>
      </c>
      <c r="F232" s="19">
        <f t="shared" si="15"/>
        <v>8.97292806209121</v>
      </c>
      <c r="G232" s="19">
        <f t="shared" si="17"/>
        <v>2.8980329982436819E-2</v>
      </c>
      <c r="H232" s="4" t="str">
        <f t="shared" si="18"/>
        <v/>
      </c>
      <c r="I232" s="4" t="e">
        <f>VLOOKUP(ROUND(A232,2),data!$B$6:$C$209,2,0)</f>
        <v>#N/A</v>
      </c>
      <c r="J232" s="4"/>
      <c r="K232" s="21">
        <f>sigmas!A232</f>
        <v>0</v>
      </c>
      <c r="L232" s="21">
        <f>sigmas!B232</f>
        <v>0</v>
      </c>
      <c r="M232" s="21">
        <f>sigmas!C232</f>
        <v>0</v>
      </c>
      <c r="N232" s="21">
        <f t="shared" si="19"/>
        <v>1</v>
      </c>
      <c r="O232" s="21" t="e">
        <f>LOG(N232/10^(-sgraph!$H$13))</f>
        <v>#VALUE!</v>
      </c>
      <c r="P232" s="21"/>
      <c r="Q232" s="21"/>
      <c r="R232" s="21"/>
    </row>
    <row r="233" spans="1:18" x14ac:dyDescent="0.2">
      <c r="A233" s="17">
        <f>A232+data!$I$2</f>
        <v>3.7999999999999621</v>
      </c>
      <c r="B233" s="17">
        <f t="shared" si="16"/>
        <v>1.5848931924612497E-4</v>
      </c>
      <c r="C233" s="17">
        <f>(-data!$B$2)*((B233^3+data!$D$4*B233^2-(data!$F$2+data!$D$4*data!$A$2)*B233-data!$F$2*data!$D$4)/(B233^3+(data!$D$4+data!$C$2)*B233^2+(data!$D$4*data!$C$2-data!$R$2)*B233-data!$D$4*data!$F$2))</f>
        <v>8.9946812884349114</v>
      </c>
      <c r="D233" s="4">
        <f>(-data!$B$2)*((B233^3+data!$E$4*B233^2-(data!$F$2+data!$E$4*data!$A$2)*B233-data!$F$2*data!$E$4)/(B233^3+(data!$E$4+data!$C$2)*B233^2+(data!$E$4*data!$C$2-data!$R$2)*B233-data!$E$4*data!$F$2))</f>
        <v>3.7016448342328159E-2</v>
      </c>
      <c r="E233" s="18">
        <f>IF(OR(A233&lt;data!$G$2,A233 &gt;data!$H$2),"",A233)</f>
        <v>3.7999999999999621</v>
      </c>
      <c r="F233" s="19">
        <f t="shared" si="15"/>
        <v>8.9946812884349114</v>
      </c>
      <c r="G233" s="19">
        <f t="shared" si="17"/>
        <v>3.7016448342328159E-2</v>
      </c>
      <c r="H233" s="4" t="str">
        <f t="shared" si="18"/>
        <v/>
      </c>
      <c r="I233" s="4" t="e">
        <f>VLOOKUP(ROUND(A233,2),data!$B$6:$C$209,2,0)</f>
        <v>#N/A</v>
      </c>
      <c r="J233" s="4"/>
      <c r="K233" s="21">
        <f>sigmas!A233</f>
        <v>0</v>
      </c>
      <c r="L233" s="21">
        <f>sigmas!B233</f>
        <v>0</v>
      </c>
      <c r="M233" s="21">
        <f>sigmas!C233</f>
        <v>0</v>
      </c>
      <c r="N233" s="21">
        <f t="shared" si="19"/>
        <v>1</v>
      </c>
      <c r="O233" s="21" t="e">
        <f>LOG(N233/10^(-sgraph!$H$13))</f>
        <v>#VALUE!</v>
      </c>
      <c r="P233" s="21"/>
      <c r="Q233" s="21"/>
      <c r="R233" s="21"/>
    </row>
    <row r="234" spans="1:18" x14ac:dyDescent="0.2">
      <c r="A234" s="17">
        <f>A233+data!$I$2</f>
        <v>3.8099999999999619</v>
      </c>
      <c r="B234" s="17">
        <f t="shared" si="16"/>
        <v>1.5488166189126147E-4</v>
      </c>
      <c r="C234" s="17">
        <f>(-data!$B$2)*((B234^3+data!$D$4*B234^2-(data!$F$2+data!$D$4*data!$A$2)*B234-data!$F$2*data!$D$4)/(B234^3+(data!$D$4+data!$C$2)*B234^2+(data!$D$4*data!$C$2-data!$R$2)*B234-data!$D$4*data!$F$2))</f>
        <v>9.0160067010639047</v>
      </c>
      <c r="D234" s="4">
        <f>(-data!$B$2)*((B234^3+data!$E$4*B234^2-(data!$F$2+data!$E$4*data!$A$2)*B234-data!$F$2*data!$E$4)/(B234^3+(data!$E$4+data!$C$2)*B234^2+(data!$E$4*data!$C$2-data!$R$2)*B234-data!$E$4*data!$F$2))</f>
        <v>4.5067312078115346E-2</v>
      </c>
      <c r="E234" s="18">
        <f>IF(OR(A234&lt;data!$G$2,A234 &gt;data!$H$2),"",A234)</f>
        <v>3.8099999999999619</v>
      </c>
      <c r="F234" s="19">
        <f t="shared" si="15"/>
        <v>9.0160067010639047</v>
      </c>
      <c r="G234" s="19">
        <f t="shared" si="17"/>
        <v>4.5067312078115346E-2</v>
      </c>
      <c r="H234" s="4" t="str">
        <f t="shared" si="18"/>
        <v/>
      </c>
      <c r="I234" s="4" t="e">
        <f>VLOOKUP(ROUND(A234,2),data!$B$6:$C$209,2,0)</f>
        <v>#N/A</v>
      </c>
      <c r="J234" s="4"/>
      <c r="K234" s="21">
        <f>sigmas!A234</f>
        <v>0</v>
      </c>
      <c r="L234" s="21">
        <f>sigmas!B234</f>
        <v>0</v>
      </c>
      <c r="M234" s="21">
        <f>sigmas!C234</f>
        <v>0</v>
      </c>
      <c r="N234" s="21">
        <f t="shared" si="19"/>
        <v>1</v>
      </c>
      <c r="O234" s="21" t="e">
        <f>LOG(N234/10^(-sgraph!$H$13))</f>
        <v>#VALUE!</v>
      </c>
      <c r="P234" s="21"/>
      <c r="Q234" s="21"/>
      <c r="R234" s="21"/>
    </row>
    <row r="235" spans="1:18" x14ac:dyDescent="0.2">
      <c r="A235" s="17">
        <f>A234+data!$I$2</f>
        <v>3.8199999999999616</v>
      </c>
      <c r="B235" s="17">
        <f t="shared" si="16"/>
        <v>1.5135612484363413E-4</v>
      </c>
      <c r="C235" s="17">
        <f>(-data!$B$2)*((B235^3+data!$D$4*B235^2-(data!$F$2+data!$D$4*data!$A$2)*B235-data!$F$2*data!$D$4)/(B235^3+(data!$D$4+data!$C$2)*B235^2+(data!$D$4*data!$C$2-data!$R$2)*B235-data!$D$4*data!$F$2))</f>
        <v>9.0369113651044906</v>
      </c>
      <c r="D235" s="4">
        <f>(-data!$B$2)*((B235^3+data!$E$4*B235^2-(data!$F$2+data!$E$4*data!$A$2)*B235-data!$F$2*data!$E$4)/(B235^3+(data!$E$4+data!$C$2)*B235^2+(data!$E$4*data!$C$2-data!$R$2)*B235-data!$E$4*data!$F$2))</f>
        <v>5.3136878768192591E-2</v>
      </c>
      <c r="E235" s="18">
        <f>IF(OR(A235&lt;data!$G$2,A235 &gt;data!$H$2),"",A235)</f>
        <v>3.8199999999999616</v>
      </c>
      <c r="F235" s="19">
        <f t="shared" si="15"/>
        <v>9.0369113651044906</v>
      </c>
      <c r="G235" s="19">
        <f t="shared" si="17"/>
        <v>5.3136878768192591E-2</v>
      </c>
      <c r="H235" s="4" t="str">
        <f t="shared" si="18"/>
        <v/>
      </c>
      <c r="I235" s="4" t="e">
        <f>VLOOKUP(ROUND(A235,2),data!$B$6:$C$209,2,0)</f>
        <v>#N/A</v>
      </c>
      <c r="J235" s="4"/>
      <c r="K235" s="21">
        <f>sigmas!A235</f>
        <v>0</v>
      </c>
      <c r="L235" s="21">
        <f>sigmas!B235</f>
        <v>0</v>
      </c>
      <c r="M235" s="21">
        <f>sigmas!C235</f>
        <v>0</v>
      </c>
      <c r="N235" s="21">
        <f t="shared" si="19"/>
        <v>1</v>
      </c>
      <c r="O235" s="21" t="e">
        <f>LOG(N235/10^(-sgraph!$H$13))</f>
        <v>#VALUE!</v>
      </c>
      <c r="P235" s="21"/>
      <c r="Q235" s="21"/>
      <c r="R235" s="21"/>
    </row>
    <row r="236" spans="1:18" x14ac:dyDescent="0.2">
      <c r="A236" s="17">
        <f>A235+data!$I$2</f>
        <v>3.8299999999999614</v>
      </c>
      <c r="B236" s="17">
        <f t="shared" si="16"/>
        <v>1.4791083881683379E-4</v>
      </c>
      <c r="C236" s="17">
        <f>(-data!$B$2)*((B236^3+data!$D$4*B236^2-(data!$F$2+data!$D$4*data!$A$2)*B236-data!$F$2*data!$D$4)/(B236^3+(data!$D$4+data!$C$2)*B236^2+(data!$D$4*data!$C$2-data!$R$2)*B236-data!$D$4*data!$F$2))</f>
        <v>9.0574022837412667</v>
      </c>
      <c r="D236" s="4">
        <f>(-data!$B$2)*((B236^3+data!$E$4*B236^2-(data!$F$2+data!$E$4*data!$A$2)*B236-data!$F$2*data!$E$4)/(B236^3+(data!$E$4+data!$C$2)*B236^2+(data!$E$4*data!$C$2-data!$R$2)*B236-data!$E$4*data!$F$2))</f>
        <v>6.1229105040842433E-2</v>
      </c>
      <c r="E236" s="18">
        <f>IF(OR(A236&lt;data!$G$2,A236 &gt;data!$H$2),"",A236)</f>
        <v>3.8299999999999614</v>
      </c>
      <c r="F236" s="19">
        <f t="shared" si="15"/>
        <v>9.0574022837412667</v>
      </c>
      <c r="G236" s="19">
        <f t="shared" si="17"/>
        <v>6.1229105040842433E-2</v>
      </c>
      <c r="H236" s="4" t="str">
        <f t="shared" si="18"/>
        <v/>
      </c>
      <c r="I236" s="4" t="e">
        <f>VLOOKUP(ROUND(A236,2),data!$B$6:$C$209,2,0)</f>
        <v>#N/A</v>
      </c>
      <c r="J236" s="4"/>
      <c r="K236" s="21">
        <f>sigmas!A236</f>
        <v>0</v>
      </c>
      <c r="L236" s="21">
        <f>sigmas!B236</f>
        <v>0</v>
      </c>
      <c r="M236" s="21">
        <f>sigmas!C236</f>
        <v>0</v>
      </c>
      <c r="N236" s="21">
        <f t="shared" si="19"/>
        <v>1</v>
      </c>
      <c r="O236" s="21" t="e">
        <f>LOG(N236/10^(-sgraph!$H$13))</f>
        <v>#VALUE!</v>
      </c>
      <c r="P236" s="21"/>
      <c r="Q236" s="21"/>
      <c r="R236" s="21"/>
    </row>
    <row r="237" spans="1:18" x14ac:dyDescent="0.2">
      <c r="A237" s="17">
        <f>A236+data!$I$2</f>
        <v>3.8399999999999612</v>
      </c>
      <c r="B237" s="17">
        <f t="shared" si="16"/>
        <v>1.4454397707460548E-4</v>
      </c>
      <c r="C237" s="17">
        <f>(-data!$B$2)*((B237^3+data!$D$4*B237^2-(data!$F$2+data!$D$4*data!$A$2)*B237-data!$F$2*data!$D$4)/(B237^3+(data!$D$4+data!$C$2)*B237^2+(data!$D$4*data!$C$2-data!$R$2)*B237-data!$D$4*data!$F$2))</f>
        <v>9.077486396409979</v>
      </c>
      <c r="D237" s="4">
        <f>(-data!$B$2)*((B237^3+data!$E$4*B237^2-(data!$F$2+data!$E$4*data!$A$2)*B237-data!$F$2*data!$E$4)/(B237^3+(data!$E$4+data!$C$2)*B237^2+(data!$E$4*data!$C$2-data!$R$2)*B237-data!$E$4*data!$F$2))</f>
        <v>6.9347948050863709E-2</v>
      </c>
      <c r="E237" s="18">
        <f>IF(OR(A237&lt;data!$G$2,A237 &gt;data!$H$2),"",A237)</f>
        <v>3.8399999999999612</v>
      </c>
      <c r="F237" s="19">
        <f t="shared" si="15"/>
        <v>9.077486396409979</v>
      </c>
      <c r="G237" s="19">
        <f t="shared" si="17"/>
        <v>6.9347948050863709E-2</v>
      </c>
      <c r="H237" s="4" t="str">
        <f t="shared" si="18"/>
        <v/>
      </c>
      <c r="I237" s="4" t="e">
        <f>VLOOKUP(ROUND(A237,2),data!$B$6:$C$209,2,0)</f>
        <v>#N/A</v>
      </c>
      <c r="J237" s="4"/>
      <c r="K237" s="21">
        <f>sigmas!A237</f>
        <v>0</v>
      </c>
      <c r="L237" s="21">
        <f>sigmas!B237</f>
        <v>0</v>
      </c>
      <c r="M237" s="21">
        <f>sigmas!C237</f>
        <v>0</v>
      </c>
      <c r="N237" s="21">
        <f t="shared" si="19"/>
        <v>1</v>
      </c>
      <c r="O237" s="21" t="e">
        <f>LOG(N237/10^(-sgraph!$H$13))</f>
        <v>#VALUE!</v>
      </c>
      <c r="P237" s="21"/>
      <c r="Q237" s="21"/>
      <c r="R237" s="21"/>
    </row>
    <row r="238" spans="1:18" x14ac:dyDescent="0.2">
      <c r="A238" s="17">
        <f>A237+data!$I$2</f>
        <v>3.849999999999961</v>
      </c>
      <c r="B238" s="17">
        <f t="shared" si="16"/>
        <v>1.412537544622879E-4</v>
      </c>
      <c r="C238" s="17">
        <f>(-data!$B$2)*((B238^3+data!$D$4*B238^2-(data!$F$2+data!$D$4*data!$A$2)*B238-data!$F$2*data!$D$4)/(B238^3+(data!$D$4+data!$C$2)*B238^2+(data!$D$4*data!$C$2-data!$R$2)*B238-data!$D$4*data!$F$2))</f>
        <v>9.0971705771092388</v>
      </c>
      <c r="D238" s="4">
        <f>(-data!$B$2)*((B238^3+data!$E$4*B238^2-(data!$F$2+data!$E$4*data!$A$2)*B238-data!$F$2*data!$E$4)/(B238^3+(data!$E$4+data!$C$2)*B238^2+(data!$E$4*data!$C$2-data!$R$2)*B238-data!$E$4*data!$F$2))</f>
        <v>7.7497366936194287E-2</v>
      </c>
      <c r="E238" s="18">
        <f>IF(OR(A238&lt;data!$G$2,A238 &gt;data!$H$2),"",A238)</f>
        <v>3.849999999999961</v>
      </c>
      <c r="F238" s="19">
        <f t="shared" si="15"/>
        <v>9.0971705771092388</v>
      </c>
      <c r="G238" s="19">
        <f t="shared" si="17"/>
        <v>7.7497366936194287E-2</v>
      </c>
      <c r="H238" s="4" t="str">
        <f t="shared" si="18"/>
        <v/>
      </c>
      <c r="I238" s="4" t="e">
        <f>VLOOKUP(ROUND(A238,2),data!$B$6:$C$209,2,0)</f>
        <v>#N/A</v>
      </c>
      <c r="J238" s="4"/>
      <c r="K238" s="21">
        <f>sigmas!A238</f>
        <v>0</v>
      </c>
      <c r="L238" s="21">
        <f>sigmas!B238</f>
        <v>0</v>
      </c>
      <c r="M238" s="21">
        <f>sigmas!C238</f>
        <v>0</v>
      </c>
      <c r="N238" s="21">
        <f t="shared" si="19"/>
        <v>1</v>
      </c>
      <c r="O238" s="21" t="e">
        <f>LOG(N238/10^(-sgraph!$H$13))</f>
        <v>#VALUE!</v>
      </c>
      <c r="P238" s="21"/>
      <c r="Q238" s="21"/>
      <c r="R238" s="21"/>
    </row>
    <row r="239" spans="1:18" x14ac:dyDescent="0.2">
      <c r="A239" s="17">
        <f>A238+data!$I$2</f>
        <v>3.8599999999999608</v>
      </c>
      <c r="B239" s="17">
        <f t="shared" si="16"/>
        <v>1.3803842646030093E-4</v>
      </c>
      <c r="C239" s="17">
        <f>(-data!$B$2)*((B239^3+data!$D$4*B239^2-(data!$F$2+data!$D$4*data!$A$2)*B239-data!$F$2*data!$D$4)/(B239^3+(data!$D$4+data!$C$2)*B239^2+(data!$D$4*data!$C$2-data!$R$2)*B239-data!$D$4*data!$F$2))</f>
        <v>9.1164616328283099</v>
      </c>
      <c r="D239" s="4">
        <f>(-data!$B$2)*((B239^3+data!$E$4*B239^2-(data!$F$2+data!$E$4*data!$A$2)*B239-data!$F$2*data!$E$4)/(B239^3+(data!$E$4+data!$C$2)*B239^2+(data!$E$4*data!$C$2-data!$R$2)*B239-data!$E$4*data!$F$2))</f>
        <v>8.5681324254217803E-2</v>
      </c>
      <c r="E239" s="18">
        <f>IF(OR(A239&lt;data!$G$2,A239 &gt;data!$H$2),"",A239)</f>
        <v>3.8599999999999608</v>
      </c>
      <c r="F239" s="19">
        <f t="shared" si="15"/>
        <v>9.1164616328283099</v>
      </c>
      <c r="G239" s="19">
        <f t="shared" si="17"/>
        <v>8.5681324254217803E-2</v>
      </c>
      <c r="H239" s="4" t="str">
        <f t="shared" si="18"/>
        <v/>
      </c>
      <c r="I239" s="4" t="e">
        <f>VLOOKUP(ROUND(A239,2),data!$B$6:$C$209,2,0)</f>
        <v>#N/A</v>
      </c>
      <c r="J239" s="4"/>
      <c r="K239" s="21">
        <f>sigmas!A239</f>
        <v>0</v>
      </c>
      <c r="L239" s="21">
        <f>sigmas!B239</f>
        <v>0</v>
      </c>
      <c r="M239" s="21">
        <f>sigmas!C239</f>
        <v>0</v>
      </c>
      <c r="N239" s="21">
        <f t="shared" si="19"/>
        <v>1</v>
      </c>
      <c r="O239" s="21" t="e">
        <f>LOG(N239/10^(-sgraph!$H$13))</f>
        <v>#VALUE!</v>
      </c>
      <c r="P239" s="21"/>
      <c r="Q239" s="21"/>
      <c r="R239" s="21"/>
    </row>
    <row r="240" spans="1:18" x14ac:dyDescent="0.2">
      <c r="A240" s="17">
        <f>A239+data!$I$2</f>
        <v>3.8699999999999606</v>
      </c>
      <c r="B240" s="17">
        <f t="shared" si="16"/>
        <v>1.3489628825917753E-4</v>
      </c>
      <c r="C240" s="17">
        <f>(-data!$B$2)*((B240^3+data!$D$4*B240^2-(data!$F$2+data!$D$4*data!$A$2)*B240-data!$F$2*data!$D$4)/(B240^3+(data!$D$4+data!$C$2)*B240^2+(data!$D$4*data!$C$2-data!$R$2)*B240-data!$D$4*data!$F$2))</f>
        <v>9.1353663020879807</v>
      </c>
      <c r="D240" s="4">
        <f>(-data!$B$2)*((B240^3+data!$E$4*B240^2-(data!$F$2+data!$E$4*data!$A$2)*B240-data!$F$2*data!$E$4)/(B240^3+(data!$E$4+data!$C$2)*B240^2+(data!$E$4*data!$C$2-data!$R$2)*B240-data!$E$4*data!$F$2))</f>
        <v>9.3903787397417157E-2</v>
      </c>
      <c r="E240" s="18">
        <f>IF(OR(A240&lt;data!$G$2,A240 &gt;data!$H$2),"",A240)</f>
        <v>3.8699999999999606</v>
      </c>
      <c r="F240" s="19">
        <f t="shared" si="15"/>
        <v>9.1353663020879807</v>
      </c>
      <c r="G240" s="19">
        <f t="shared" si="17"/>
        <v>9.3903787397417157E-2</v>
      </c>
      <c r="H240" s="4" t="str">
        <f t="shared" si="18"/>
        <v/>
      </c>
      <c r="I240" s="4" t="e">
        <f>VLOOKUP(ROUND(A240,2),data!$B$6:$C$209,2,0)</f>
        <v>#N/A</v>
      </c>
      <c r="J240" s="4"/>
      <c r="K240" s="21">
        <f>sigmas!A240</f>
        <v>0</v>
      </c>
      <c r="L240" s="21">
        <f>sigmas!B240</f>
        <v>0</v>
      </c>
      <c r="M240" s="21">
        <f>sigmas!C240</f>
        <v>0</v>
      </c>
      <c r="N240" s="21">
        <f t="shared" si="19"/>
        <v>1</v>
      </c>
      <c r="O240" s="21" t="e">
        <f>LOG(N240/10^(-sgraph!$H$13))</f>
        <v>#VALUE!</v>
      </c>
      <c r="P240" s="21"/>
      <c r="Q240" s="21"/>
      <c r="R240" s="21"/>
    </row>
    <row r="241" spans="1:18" x14ac:dyDescent="0.2">
      <c r="A241" s="17">
        <f>A240+data!$I$2</f>
        <v>3.8799999999999604</v>
      </c>
      <c r="B241" s="17">
        <f t="shared" si="16"/>
        <v>1.3182567385565261E-4</v>
      </c>
      <c r="C241" s="17">
        <f>(-data!$B$2)*((B241^3+data!$D$4*B241^2-(data!$F$2+data!$D$4*data!$A$2)*B241-data!$F$2*data!$D$4)/(B241^3+(data!$D$4+data!$C$2)*B241^2+(data!$D$4*data!$C$2-data!$R$2)*B241-data!$D$4*data!$F$2))</f>
        <v>9.1538912535915014</v>
      </c>
      <c r="D241" s="4">
        <f>(-data!$B$2)*((B241^3+data!$E$4*B241^2-(data!$F$2+data!$E$4*data!$A$2)*B241-data!$F$2*data!$E$4)/(B241^3+(data!$E$4+data!$C$2)*B241^2+(data!$E$4*data!$C$2-data!$R$2)*B241-data!$E$4*data!$F$2))</f>
        <v>0.10216872998798616</v>
      </c>
      <c r="E241" s="18">
        <f>IF(OR(A241&lt;data!$G$2,A241 &gt;data!$H$2),"",A241)</f>
        <v>3.8799999999999604</v>
      </c>
      <c r="F241" s="19">
        <f t="shared" si="15"/>
        <v>9.1538912535915014</v>
      </c>
      <c r="G241" s="19">
        <f t="shared" si="17"/>
        <v>0.10216872998798616</v>
      </c>
      <c r="H241" s="4" t="str">
        <f t="shared" si="18"/>
        <v/>
      </c>
      <c r="I241" s="4" t="e">
        <f>VLOOKUP(ROUND(A241,2),data!$B$6:$C$209,2,0)</f>
        <v>#N/A</v>
      </c>
      <c r="J241" s="4"/>
      <c r="K241" s="21">
        <f>sigmas!A241</f>
        <v>0</v>
      </c>
      <c r="L241" s="21">
        <f>sigmas!B241</f>
        <v>0</v>
      </c>
      <c r="M241" s="21">
        <f>sigmas!C241</f>
        <v>0</v>
      </c>
      <c r="N241" s="21">
        <f t="shared" si="19"/>
        <v>1</v>
      </c>
      <c r="O241" s="21" t="e">
        <f>LOG(N241/10^(-sgraph!$H$13))</f>
        <v>#VALUE!</v>
      </c>
      <c r="P241" s="21"/>
      <c r="Q241" s="21"/>
      <c r="R241" s="21"/>
    </row>
    <row r="242" spans="1:18" x14ac:dyDescent="0.2">
      <c r="A242" s="17">
        <f>A241+data!$I$2</f>
        <v>3.8899999999999602</v>
      </c>
      <c r="B242" s="17">
        <f t="shared" si="16"/>
        <v>1.2882495516932505E-4</v>
      </c>
      <c r="C242" s="17">
        <f>(-data!$B$2)*((B242^3+data!$D$4*B242^2-(data!$F$2+data!$D$4*data!$A$2)*B242-data!$F$2*data!$D$4)/(B242^3+(data!$D$4+data!$C$2)*B242^2+(data!$D$4*data!$C$2-data!$R$2)*B242-data!$D$4*data!$F$2))</f>
        <v>9.1720430849825476</v>
      </c>
      <c r="D242" s="4">
        <f>(-data!$B$2)*((B242^3+data!$E$4*B242^2-(data!$F$2+data!$E$4*data!$A$2)*B242-data!$F$2*data!$E$4)/(B242^3+(data!$E$4+data!$C$2)*B242^2+(data!$E$4*data!$C$2-data!$R$2)*B242-data!$E$4*data!$F$2))</f>
        <v>0.11048013325098879</v>
      </c>
      <c r="E242" s="18">
        <f>IF(OR(A242&lt;data!$G$2,A242 &gt;data!$H$2),"",A242)</f>
        <v>3.8899999999999602</v>
      </c>
      <c r="F242" s="19">
        <f t="shared" si="15"/>
        <v>9.1720430849825476</v>
      </c>
      <c r="G242" s="19">
        <f t="shared" si="17"/>
        <v>0.11048013325098879</v>
      </c>
      <c r="H242" s="4" t="str">
        <f t="shared" si="18"/>
        <v/>
      </c>
      <c r="I242" s="4" t="e">
        <f>VLOOKUP(ROUND(A242,2),data!$B$6:$C$209,2,0)</f>
        <v>#N/A</v>
      </c>
      <c r="J242" s="4"/>
      <c r="K242" s="21">
        <f>sigmas!A242</f>
        <v>0</v>
      </c>
      <c r="L242" s="21">
        <f>sigmas!B242</f>
        <v>0</v>
      </c>
      <c r="M242" s="21">
        <f>sigmas!C242</f>
        <v>0</v>
      </c>
      <c r="N242" s="21">
        <f t="shared" si="19"/>
        <v>1</v>
      </c>
      <c r="O242" s="21" t="e">
        <f>LOG(N242/10^(-sgraph!$H$13))</f>
        <v>#VALUE!</v>
      </c>
      <c r="P242" s="21"/>
      <c r="Q242" s="21"/>
      <c r="R242" s="21"/>
    </row>
    <row r="243" spans="1:18" x14ac:dyDescent="0.2">
      <c r="A243" s="17">
        <f>A242+data!$I$2</f>
        <v>3.8999999999999599</v>
      </c>
      <c r="B243" s="17">
        <f t="shared" si="16"/>
        <v>1.2589254117942813E-4</v>
      </c>
      <c r="C243" s="17">
        <f>(-data!$B$2)*((B243^3+data!$D$4*B243^2-(data!$F$2+data!$D$4*data!$A$2)*B243-data!$F$2*data!$D$4)/(B243^3+(data!$D$4+data!$C$2)*B243^2+(data!$D$4*data!$C$2-data!$R$2)*B243-data!$D$4*data!$F$2))</f>
        <v>9.1898283217071821</v>
      </c>
      <c r="D243" s="4">
        <f>(-data!$B$2)*((B243^3+data!$E$4*B243^2-(data!$F$2+data!$E$4*data!$A$2)*B243-data!$F$2*data!$E$4)/(B243^3+(data!$E$4+data!$C$2)*B243^2+(data!$E$4*data!$C$2-data!$R$2)*B243-data!$E$4*data!$F$2))</f>
        <v>0.11884198736559423</v>
      </c>
      <c r="E243" s="18">
        <f>IF(OR(A243&lt;data!$G$2,A243 &gt;data!$H$2),"",A243)</f>
        <v>3.8999999999999599</v>
      </c>
      <c r="F243" s="19">
        <f t="shared" si="15"/>
        <v>9.1898283217071821</v>
      </c>
      <c r="G243" s="19">
        <f t="shared" si="17"/>
        <v>0.11884198736559423</v>
      </c>
      <c r="H243" s="4" t="str">
        <f t="shared" si="18"/>
        <v/>
      </c>
      <c r="I243" s="4" t="e">
        <f>VLOOKUP(ROUND(A243,2),data!$B$6:$C$209,2,0)</f>
        <v>#N/A</v>
      </c>
      <c r="J243" s="4"/>
      <c r="K243" s="21">
        <f>sigmas!A243</f>
        <v>0</v>
      </c>
      <c r="L243" s="21">
        <f>sigmas!B243</f>
        <v>0</v>
      </c>
      <c r="M243" s="21">
        <f>sigmas!C243</f>
        <v>0</v>
      </c>
      <c r="N243" s="21">
        <f t="shared" si="19"/>
        <v>1</v>
      </c>
      <c r="O243" s="21" t="e">
        <f>LOG(N243/10^(-sgraph!$H$13))</f>
        <v>#VALUE!</v>
      </c>
      <c r="P243" s="21"/>
      <c r="Q243" s="21"/>
      <c r="R243" s="21"/>
    </row>
    <row r="244" spans="1:18" x14ac:dyDescent="0.2">
      <c r="A244" s="17">
        <f>A243+data!$I$2</f>
        <v>3.9099999999999597</v>
      </c>
      <c r="B244" s="17">
        <f t="shared" si="16"/>
        <v>1.2302687708124952E-4</v>
      </c>
      <c r="C244" s="17">
        <f>(-data!$B$2)*((B244^3+data!$D$4*B244^2-(data!$F$2+data!$D$4*data!$A$2)*B244-data!$F$2*data!$D$4)/(B244^3+(data!$D$4+data!$C$2)*B244^2+(data!$D$4*data!$C$2-data!$R$2)*B244-data!$D$4*data!$F$2))</f>
        <v>9.2072534159766164</v>
      </c>
      <c r="D244" s="4">
        <f>(-data!$B$2)*((B244^3+data!$E$4*B244^2-(data!$F$2+data!$E$4*data!$A$2)*B244-data!$F$2*data!$E$4)/(B244^3+(data!$E$4+data!$C$2)*B244^2+(data!$E$4*data!$C$2-data!$R$2)*B244-data!$E$4*data!$F$2))</f>
        <v>0.1272582927938827</v>
      </c>
      <c r="E244" s="18">
        <f>IF(OR(A244&lt;data!$G$2,A244 &gt;data!$H$2),"",A244)</f>
        <v>3.9099999999999597</v>
      </c>
      <c r="F244" s="19">
        <f t="shared" si="15"/>
        <v>9.2072534159766164</v>
      </c>
      <c r="G244" s="19">
        <f t="shared" si="17"/>
        <v>0.1272582927938827</v>
      </c>
      <c r="H244" s="4" t="str">
        <f t="shared" si="18"/>
        <v/>
      </c>
      <c r="I244" s="4" t="e">
        <f>VLOOKUP(ROUND(A244,2),data!$B$6:$C$209,2,0)</f>
        <v>#N/A</v>
      </c>
      <c r="J244" s="4"/>
      <c r="K244" s="21">
        <f>sigmas!A244</f>
        <v>0</v>
      </c>
      <c r="L244" s="21">
        <f>sigmas!B244</f>
        <v>0</v>
      </c>
      <c r="M244" s="21">
        <f>sigmas!C244</f>
        <v>0</v>
      </c>
      <c r="N244" s="21">
        <f t="shared" si="19"/>
        <v>1</v>
      </c>
      <c r="O244" s="21" t="e">
        <f>LOG(N244/10^(-sgraph!$H$13))</f>
        <v>#VALUE!</v>
      </c>
      <c r="P244" s="21"/>
      <c r="Q244" s="21"/>
      <c r="R244" s="21"/>
    </row>
    <row r="245" spans="1:18" x14ac:dyDescent="0.2">
      <c r="A245" s="17">
        <f>A244+data!$I$2</f>
        <v>3.9199999999999595</v>
      </c>
      <c r="B245" s="17">
        <f t="shared" si="16"/>
        <v>1.2022644346175242E-4</v>
      </c>
      <c r="C245" s="17">
        <f>(-data!$B$2)*((B245^3+data!$D$4*B245^2-(data!$F$2+data!$D$4*data!$A$2)*B245-data!$F$2*data!$D$4)/(B245^3+(data!$D$4+data!$C$2)*B245^2+(data!$D$4*data!$C$2-data!$R$2)*B245-data!$D$4*data!$F$2))</f>
        <v>9.2243247458277189</v>
      </c>
      <c r="D245" s="4">
        <f>(-data!$B$2)*((B245^3+data!$E$4*B245^2-(data!$F$2+data!$E$4*data!$A$2)*B245-data!$F$2*data!$E$4)/(B245^3+(data!$E$4+data!$C$2)*B245^2+(data!$E$4*data!$C$2-data!$R$2)*B245-data!$E$4*data!$F$2))</f>
        <v>0.13573306158667417</v>
      </c>
      <c r="E245" s="18">
        <f>IF(OR(A245&lt;data!$G$2,A245 &gt;data!$H$2),"",A245)</f>
        <v>3.9199999999999595</v>
      </c>
      <c r="F245" s="19">
        <f t="shared" si="15"/>
        <v>9.2243247458277189</v>
      </c>
      <c r="G245" s="19">
        <f t="shared" si="17"/>
        <v>0.13573306158667417</v>
      </c>
      <c r="H245" s="4" t="str">
        <f t="shared" si="18"/>
        <v/>
      </c>
      <c r="I245" s="4" t="e">
        <f>VLOOKUP(ROUND(A245,2),data!$B$6:$C$209,2,0)</f>
        <v>#N/A</v>
      </c>
      <c r="J245" s="4"/>
      <c r="K245" s="21">
        <f>sigmas!A245</f>
        <v>0</v>
      </c>
      <c r="L245" s="21">
        <f>sigmas!B245</f>
        <v>0</v>
      </c>
      <c r="M245" s="21">
        <f>sigmas!C245</f>
        <v>0</v>
      </c>
      <c r="N245" s="21">
        <f t="shared" si="19"/>
        <v>1</v>
      </c>
      <c r="O245" s="21" t="e">
        <f>LOG(N245/10^(-sgraph!$H$13))</f>
        <v>#VALUE!</v>
      </c>
      <c r="P245" s="21"/>
      <c r="Q245" s="21"/>
      <c r="R245" s="21"/>
    </row>
    <row r="246" spans="1:18" x14ac:dyDescent="0.2">
      <c r="A246" s="17">
        <f>A245+data!$I$2</f>
        <v>3.9299999999999593</v>
      </c>
      <c r="B246" s="17">
        <f t="shared" si="16"/>
        <v>1.1748975549396383E-4</v>
      </c>
      <c r="C246" s="17">
        <f>(-data!$B$2)*((B246^3+data!$D$4*B246^2-(data!$F$2+data!$D$4*data!$A$2)*B246-data!$F$2*data!$D$4)/(B246^3+(data!$D$4+data!$C$2)*B246^2+(data!$D$4*data!$C$2-data!$R$2)*B246-data!$D$4*data!$F$2))</f>
        <v>9.241048614278121</v>
      </c>
      <c r="D246" s="4">
        <f>(-data!$B$2)*((B246^3+data!$E$4*B246^2-(data!$F$2+data!$E$4*data!$A$2)*B246-data!$F$2*data!$E$4)/(B246^3+(data!$E$4+data!$C$2)*B246^2+(data!$E$4*data!$C$2-data!$R$2)*B246-data!$E$4*data!$F$2))</f>
        <v>0.14427031866577419</v>
      </c>
      <c r="E246" s="18">
        <f>IF(OR(A246&lt;data!$G$2,A246 &gt;data!$H$2),"",A246)</f>
        <v>3.9299999999999593</v>
      </c>
      <c r="F246" s="19">
        <f t="shared" si="15"/>
        <v>9.241048614278121</v>
      </c>
      <c r="G246" s="19">
        <f t="shared" si="17"/>
        <v>0.14427031866577419</v>
      </c>
      <c r="H246" s="4" t="str">
        <f t="shared" si="18"/>
        <v/>
      </c>
      <c r="I246" s="4" t="e">
        <f>VLOOKUP(ROUND(A246,2),data!$B$6:$C$209,2,0)</f>
        <v>#N/A</v>
      </c>
      <c r="J246" s="4"/>
      <c r="K246" s="21">
        <f>sigmas!A246</f>
        <v>0</v>
      </c>
      <c r="L246" s="21">
        <f>sigmas!B246</f>
        <v>0</v>
      </c>
      <c r="M246" s="21">
        <f>sigmas!C246</f>
        <v>0</v>
      </c>
      <c r="N246" s="21">
        <f t="shared" si="19"/>
        <v>1</v>
      </c>
      <c r="O246" s="21" t="e">
        <f>LOG(N246/10^(-sgraph!$H$13))</f>
        <v>#VALUE!</v>
      </c>
      <c r="P246" s="21"/>
      <c r="Q246" s="21"/>
      <c r="R246" s="21"/>
    </row>
    <row r="247" spans="1:18" x14ac:dyDescent="0.2">
      <c r="A247" s="17">
        <f>A246+data!$I$2</f>
        <v>3.9399999999999591</v>
      </c>
      <c r="B247" s="17">
        <f t="shared" si="16"/>
        <v>1.1481536214969892E-4</v>
      </c>
      <c r="C247" s="17">
        <f>(-data!$B$2)*((B247^3+data!$D$4*B247^2-(data!$F$2+data!$D$4*data!$A$2)*B247-data!$F$2*data!$D$4)/(B247^3+(data!$D$4+data!$C$2)*B247^2+(data!$D$4*data!$C$2-data!$R$2)*B247-data!$D$4*data!$F$2))</f>
        <v>9.257431248572761</v>
      </c>
      <c r="D247" s="4">
        <f>(-data!$B$2)*((B247^3+data!$E$4*B247^2-(data!$F$2+data!$E$4*data!$A$2)*B247-data!$F$2*data!$E$4)/(B247^3+(data!$E$4+data!$C$2)*B247^2+(data!$E$4*data!$C$2-data!$R$2)*B247-data!$E$4*data!$F$2))</f>
        <v>0.15287410308200172</v>
      </c>
      <c r="E247" s="18">
        <f>IF(OR(A247&lt;data!$G$2,A247 &gt;data!$H$2),"",A247)</f>
        <v>3.9399999999999591</v>
      </c>
      <c r="F247" s="19">
        <f t="shared" si="15"/>
        <v>9.257431248572761</v>
      </c>
      <c r="G247" s="19">
        <f t="shared" si="17"/>
        <v>0.15287410308200172</v>
      </c>
      <c r="H247" s="4" t="str">
        <f t="shared" si="18"/>
        <v/>
      </c>
      <c r="I247" s="4" t="e">
        <f>VLOOKUP(ROUND(A247,2),data!$B$6:$C$209,2,0)</f>
        <v>#N/A</v>
      </c>
      <c r="J247" s="4"/>
      <c r="K247" s="21">
        <f>sigmas!A247</f>
        <v>0</v>
      </c>
      <c r="L247" s="21">
        <f>sigmas!B247</f>
        <v>0</v>
      </c>
      <c r="M247" s="21">
        <f>sigmas!C247</f>
        <v>0</v>
      </c>
      <c r="N247" s="21">
        <f t="shared" si="19"/>
        <v>1</v>
      </c>
      <c r="O247" s="21" t="e">
        <f>LOG(N247/10^(-sgraph!$H$13))</f>
        <v>#VALUE!</v>
      </c>
      <c r="P247" s="21"/>
      <c r="Q247" s="21"/>
      <c r="R247" s="21"/>
    </row>
    <row r="248" spans="1:18" x14ac:dyDescent="0.2">
      <c r="A248" s="17">
        <f>A247+data!$I$2</f>
        <v>3.9499999999999589</v>
      </c>
      <c r="B248" s="17">
        <f t="shared" si="16"/>
        <v>1.1220184543020695E-4</v>
      </c>
      <c r="C248" s="17">
        <f>(-data!$B$2)*((B248^3+data!$D$4*B248^2-(data!$F$2+data!$D$4*data!$A$2)*B248-data!$F$2*data!$D$4)/(B248^3+(data!$D$4+data!$C$2)*B248^2+(data!$D$4*data!$C$2-data!$R$2)*B248-data!$D$4*data!$F$2))</f>
        <v>9.2734787995188004</v>
      </c>
      <c r="D248" s="4">
        <f>(-data!$B$2)*((B248^3+data!$E$4*B248^2-(data!$F$2+data!$E$4*data!$A$2)*B248-data!$F$2*data!$E$4)/(B248^3+(data!$E$4+data!$C$2)*B248^2+(data!$E$4*data!$C$2-data!$R$2)*B248-data!$E$4*data!$F$2))</f>
        <v>0.16154846924829816</v>
      </c>
      <c r="E248" s="18">
        <f>IF(OR(A248&lt;data!$G$2,A248 &gt;data!$H$2),"",A248)</f>
        <v>3.9499999999999589</v>
      </c>
      <c r="F248" s="19">
        <f t="shared" si="15"/>
        <v>9.2734787995188004</v>
      </c>
      <c r="G248" s="19">
        <f t="shared" si="17"/>
        <v>0.16154846924829816</v>
      </c>
      <c r="H248" s="4" t="str">
        <f t="shared" si="18"/>
        <v/>
      </c>
      <c r="I248" s="4" t="e">
        <f>VLOOKUP(ROUND(A248,2),data!$B$6:$C$209,2,0)</f>
        <v>#N/A</v>
      </c>
      <c r="J248" s="4"/>
      <c r="K248" s="21">
        <f>sigmas!A248</f>
        <v>0</v>
      </c>
      <c r="L248" s="21">
        <f>sigmas!B248</f>
        <v>0</v>
      </c>
      <c r="M248" s="21">
        <f>sigmas!C248</f>
        <v>0</v>
      </c>
      <c r="N248" s="21">
        <f t="shared" si="19"/>
        <v>1</v>
      </c>
      <c r="O248" s="21" t="e">
        <f>LOG(N248/10^(-sgraph!$H$13))</f>
        <v>#VALUE!</v>
      </c>
      <c r="P248" s="21"/>
      <c r="Q248" s="21"/>
      <c r="R248" s="21"/>
    </row>
    <row r="249" spans="1:18" x14ac:dyDescent="0.2">
      <c r="A249" s="17">
        <f>A248+data!$I$2</f>
        <v>3.9599999999999587</v>
      </c>
      <c r="B249" s="17">
        <f t="shared" si="16"/>
        <v>1.0964781961432888E-4</v>
      </c>
      <c r="C249" s="17">
        <f>(-data!$B$2)*((B249^3+data!$D$4*B249^2-(data!$F$2+data!$D$4*data!$A$2)*B249-data!$F$2*data!$D$4)/(B249^3+(data!$D$4+data!$C$2)*B249^2+(data!$D$4*data!$C$2-data!$R$2)*B249-data!$D$4*data!$F$2))</f>
        <v>9.2891973409057407</v>
      </c>
      <c r="D249" s="4">
        <f>(-data!$B$2)*((B249^3+data!$E$4*B249^2-(data!$F$2+data!$E$4*data!$A$2)*B249-data!$F$2*data!$E$4)/(B249^3+(data!$E$4+data!$C$2)*B249^2+(data!$E$4*data!$C$2-data!$R$2)*B249-data!$E$4*data!$F$2))</f>
        <v>0.1702974881471791</v>
      </c>
      <c r="E249" s="18">
        <f>IF(OR(A249&lt;data!$G$2,A249 &gt;data!$H$2),"",A249)</f>
        <v>3.9599999999999587</v>
      </c>
      <c r="F249" s="19">
        <f t="shared" si="15"/>
        <v>9.2891973409057407</v>
      </c>
      <c r="G249" s="19">
        <f t="shared" si="17"/>
        <v>0.1702974881471791</v>
      </c>
      <c r="H249" s="4" t="str">
        <f t="shared" si="18"/>
        <v/>
      </c>
      <c r="I249" s="4" t="e">
        <f>VLOOKUP(ROUND(A249,2),data!$B$6:$C$209,2,0)</f>
        <v>#N/A</v>
      </c>
      <c r="J249" s="4"/>
      <c r="K249" s="21">
        <f>sigmas!A249</f>
        <v>0</v>
      </c>
      <c r="L249" s="21">
        <f>sigmas!B249</f>
        <v>0</v>
      </c>
      <c r="M249" s="21">
        <f>sigmas!C249</f>
        <v>0</v>
      </c>
      <c r="N249" s="21">
        <f t="shared" si="19"/>
        <v>1</v>
      </c>
      <c r="O249" s="21" t="e">
        <f>LOG(N249/10^(-sgraph!$H$13))</f>
        <v>#VALUE!</v>
      </c>
      <c r="P249" s="21"/>
      <c r="Q249" s="21"/>
      <c r="R249" s="21"/>
    </row>
    <row r="250" spans="1:18" x14ac:dyDescent="0.2">
      <c r="A250" s="17">
        <f>A249+data!$I$2</f>
        <v>3.9699999999999585</v>
      </c>
      <c r="B250" s="17">
        <f t="shared" si="16"/>
        <v>1.0715193052377079E-4</v>
      </c>
      <c r="C250" s="17">
        <f>(-data!$B$2)*((B250^3+data!$D$4*B250^2-(data!$F$2+data!$D$4*data!$A$2)*B250-data!$F$2*data!$D$4)/(B250^3+(data!$D$4+data!$C$2)*B250^2+(data!$D$4*data!$C$2-data!$R$2)*B250-data!$D$4*data!$F$2))</f>
        <v>9.3045928690077009</v>
      </c>
      <c r="D250" s="4">
        <f>(-data!$B$2)*((B250^3+data!$E$4*B250^2-(data!$F$2+data!$E$4*data!$A$2)*B250-data!$F$2*data!$E$4)/(B250^3+(data!$E$4+data!$C$2)*B250^2+(data!$E$4*data!$C$2-data!$R$2)*B250-data!$E$4*data!$F$2))</f>
        <v>0.17912524851172398</v>
      </c>
      <c r="E250" s="18">
        <f>IF(OR(A250&lt;data!$G$2,A250 &gt;data!$H$2),"",A250)</f>
        <v>3.9699999999999585</v>
      </c>
      <c r="F250" s="19">
        <f t="shared" si="15"/>
        <v>9.3045928690077009</v>
      </c>
      <c r="G250" s="19">
        <f t="shared" si="17"/>
        <v>0.17912524851172398</v>
      </c>
      <c r="H250" s="4" t="str">
        <f t="shared" si="18"/>
        <v/>
      </c>
      <c r="I250" s="4" t="e">
        <f>VLOOKUP(ROUND(A250,2),data!$B$6:$C$209,2,0)</f>
        <v>#N/A</v>
      </c>
      <c r="J250" s="4"/>
      <c r="K250" s="21">
        <f>sigmas!A250</f>
        <v>0</v>
      </c>
      <c r="L250" s="21">
        <f>sigmas!B250</f>
        <v>0</v>
      </c>
      <c r="M250" s="21">
        <f>sigmas!C250</f>
        <v>0</v>
      </c>
      <c r="N250" s="21">
        <f t="shared" si="19"/>
        <v>1</v>
      </c>
      <c r="O250" s="21" t="e">
        <f>LOG(N250/10^(-sgraph!$H$13))</f>
        <v>#VALUE!</v>
      </c>
      <c r="P250" s="21"/>
      <c r="Q250" s="21"/>
      <c r="R250" s="21"/>
    </row>
    <row r="251" spans="1:18" x14ac:dyDescent="0.2">
      <c r="A251" s="17">
        <f>A250+data!$I$2</f>
        <v>3.9799999999999582</v>
      </c>
      <c r="B251" s="17">
        <f t="shared" si="16"/>
        <v>1.0471285480509988E-4</v>
      </c>
      <c r="C251" s="17">
        <f>(-data!$B$2)*((B251^3+data!$D$4*B251^2-(data!$F$2+data!$D$4*data!$A$2)*B251-data!$F$2*data!$D$4)/(B251^3+(data!$D$4+data!$C$2)*B251^2+(data!$D$4*data!$C$2-data!$R$2)*B251-data!$D$4*data!$F$2))</f>
        <v>9.3196713021647319</v>
      </c>
      <c r="D251" s="4">
        <f>(-data!$B$2)*((B251^3+data!$E$4*B251^2-(data!$F$2+data!$E$4*data!$A$2)*B251-data!$F$2*data!$E$4)/(B251^3+(data!$E$4+data!$C$2)*B251^2+(data!$E$4*data!$C$2-data!$R$2)*B251-data!$E$4*data!$F$2))</f>
        <v>0.18803585797926889</v>
      </c>
      <c r="E251" s="18">
        <f>IF(OR(A251&lt;data!$G$2,A251 &gt;data!$H$2),"",A251)</f>
        <v>3.9799999999999582</v>
      </c>
      <c r="F251" s="19">
        <f t="shared" si="15"/>
        <v>9.3196713021647319</v>
      </c>
      <c r="G251" s="19">
        <f t="shared" si="17"/>
        <v>0.18803585797926889</v>
      </c>
      <c r="H251" s="4" t="str">
        <f t="shared" si="18"/>
        <v/>
      </c>
      <c r="I251" s="4" t="e">
        <f>VLOOKUP(ROUND(A251,2),data!$B$6:$C$209,2,0)</f>
        <v>#N/A</v>
      </c>
      <c r="J251" s="4"/>
      <c r="K251" s="21">
        <f>sigmas!A251</f>
        <v>0</v>
      </c>
      <c r="L251" s="21">
        <f>sigmas!B251</f>
        <v>0</v>
      </c>
      <c r="M251" s="21">
        <f>sigmas!C251</f>
        <v>0</v>
      </c>
      <c r="N251" s="21">
        <f t="shared" si="19"/>
        <v>1</v>
      </c>
      <c r="O251" s="21" t="e">
        <f>LOG(N251/10^(-sgraph!$H$13))</f>
        <v>#VALUE!</v>
      </c>
      <c r="P251" s="21"/>
      <c r="Q251" s="21"/>
      <c r="R251" s="21"/>
    </row>
    <row r="252" spans="1:18" x14ac:dyDescent="0.2">
      <c r="A252" s="17">
        <f>A251+data!$I$2</f>
        <v>3.989999999999958</v>
      </c>
      <c r="B252" s="17">
        <f t="shared" si="16"/>
        <v>1.0232929922808513E-4</v>
      </c>
      <c r="C252" s="17">
        <f>(-data!$B$2)*((B252^3+data!$D$4*B252^2-(data!$F$2+data!$D$4*data!$A$2)*B252-data!$F$2*data!$D$4)/(B252^3+(data!$D$4+data!$C$2)*B252^2+(data!$D$4*data!$C$2-data!$R$2)*B252-data!$D$4*data!$F$2))</f>
        <v>9.3344384804402285</v>
      </c>
      <c r="D252" s="4">
        <f>(-data!$B$2)*((B252^3+data!$E$4*B252^2-(data!$F$2+data!$E$4*data!$A$2)*B252-data!$F$2*data!$E$4)/(B252^3+(data!$E$4+data!$C$2)*B252^2+(data!$E$4*data!$C$2-data!$R$2)*B252-data!$E$4*data!$F$2))</f>
        <v>0.19703344421688898</v>
      </c>
      <c r="E252" s="18">
        <f>IF(OR(A252&lt;data!$G$2,A252 &gt;data!$H$2),"",A252)</f>
        <v>3.989999999999958</v>
      </c>
      <c r="F252" s="19">
        <f t="shared" si="15"/>
        <v>9.3344384804402285</v>
      </c>
      <c r="G252" s="19">
        <f t="shared" si="17"/>
        <v>0.19703344421688898</v>
      </c>
      <c r="H252" s="4" t="str">
        <f t="shared" si="18"/>
        <v/>
      </c>
      <c r="I252" s="4" t="e">
        <f>VLOOKUP(ROUND(A252,2),data!$B$6:$C$209,2,0)</f>
        <v>#N/A</v>
      </c>
      <c r="J252" s="4"/>
      <c r="K252" s="21">
        <f>sigmas!A252</f>
        <v>0</v>
      </c>
      <c r="L252" s="21">
        <f>sigmas!B252</f>
        <v>0</v>
      </c>
      <c r="M252" s="21">
        <f>sigmas!C252</f>
        <v>0</v>
      </c>
      <c r="N252" s="21">
        <f t="shared" si="19"/>
        <v>1</v>
      </c>
      <c r="O252" s="21" t="e">
        <f>LOG(N252/10^(-sgraph!$H$13))</f>
        <v>#VALUE!</v>
      </c>
      <c r="P252" s="21"/>
      <c r="Q252" s="21"/>
      <c r="R252" s="21"/>
    </row>
    <row r="253" spans="1:18" x14ac:dyDescent="0.2">
      <c r="A253" s="17">
        <f>A252+data!$I$2</f>
        <v>3.9999999999999578</v>
      </c>
      <c r="B253" s="17">
        <f t="shared" si="16"/>
        <v>1.0000000000000968E-4</v>
      </c>
      <c r="C253" s="17">
        <f>(-data!$B$2)*((B253^3+data!$D$4*B253^2-(data!$F$2+data!$D$4*data!$A$2)*B253-data!$F$2*data!$D$4)/(B253^3+(data!$D$4+data!$C$2)*B253^2+(data!$D$4*data!$C$2-data!$R$2)*B253-data!$D$4*data!$F$2))</f>
        <v>9.3489001653513366</v>
      </c>
      <c r="D253" s="4">
        <f>(-data!$B$2)*((B253^3+data!$E$4*B253^2-(data!$F$2+data!$E$4*data!$A$2)*B253-data!$F$2*data!$E$4)/(B253^3+(data!$E$4+data!$C$2)*B253^2+(data!$E$4*data!$C$2-data!$R$2)*B253-data!$E$4*data!$F$2))</f>
        <v>0.20612215601771769</v>
      </c>
      <c r="E253" s="18">
        <f>IF(OR(A253&lt;data!$G$2,A253 &gt;data!$H$2),"",A253)</f>
        <v>3.9999999999999578</v>
      </c>
      <c r="F253" s="19">
        <f t="shared" si="15"/>
        <v>9.3489001653513366</v>
      </c>
      <c r="G253" s="19">
        <f t="shared" si="17"/>
        <v>0.20612215601771769</v>
      </c>
      <c r="H253" s="4" t="str">
        <f t="shared" si="18"/>
        <v/>
      </c>
      <c r="I253" s="4" t="e">
        <f>VLOOKUP(ROUND(A253,2),data!$B$6:$C$209,2,0)</f>
        <v>#N/A</v>
      </c>
      <c r="J253" s="4"/>
      <c r="K253" s="21">
        <f>sigmas!A253</f>
        <v>0</v>
      </c>
      <c r="L253" s="21">
        <f>sigmas!B253</f>
        <v>0</v>
      </c>
      <c r="M253" s="21">
        <f>sigmas!C253</f>
        <v>0</v>
      </c>
      <c r="N253" s="21">
        <f t="shared" si="19"/>
        <v>1</v>
      </c>
      <c r="O253" s="21" t="e">
        <f>LOG(N253/10^(-sgraph!$H$13))</f>
        <v>#VALUE!</v>
      </c>
      <c r="P253" s="21"/>
      <c r="Q253" s="21"/>
      <c r="R253" s="21"/>
    </row>
    <row r="254" spans="1:18" x14ac:dyDescent="0.2">
      <c r="A254" s="17">
        <f>A253+data!$I$2</f>
        <v>4.009999999999958</v>
      </c>
      <c r="B254" s="17">
        <f t="shared" si="16"/>
        <v>9.7723722095590366E-5</v>
      </c>
      <c r="C254" s="17">
        <f>(-data!$B$2)*((B254^3+data!$D$4*B254^2-(data!$F$2+data!$D$4*data!$A$2)*B254-data!$F$2*data!$D$4)/(B254^3+(data!$D$4+data!$C$2)*B254^2+(data!$D$4*data!$C$2-data!$R$2)*B254-data!$D$4*data!$F$2))</f>
        <v>9.3630620396694599</v>
      </c>
      <c r="D254" s="4">
        <f>(-data!$B$2)*((B254^3+data!$E$4*B254^2-(data!$F$2+data!$E$4*data!$A$2)*B254-data!$F$2*data!$E$4)/(B254^3+(data!$E$4+data!$C$2)*B254^2+(data!$E$4*data!$C$2-data!$R$2)*B254-data!$E$4*data!$F$2))</f>
        <v>0.21530616436708969</v>
      </c>
      <c r="E254" s="18">
        <f>IF(OR(A254&lt;data!$G$2,A254 &gt;data!$H$2),"",A254)</f>
        <v>4.009999999999958</v>
      </c>
      <c r="F254" s="19">
        <f t="shared" si="15"/>
        <v>9.3630620396694599</v>
      </c>
      <c r="G254" s="19">
        <f t="shared" si="17"/>
        <v>0.21530616436708969</v>
      </c>
      <c r="H254" s="4" t="str">
        <f t="shared" si="18"/>
        <v/>
      </c>
      <c r="I254" s="4" t="e">
        <f>VLOOKUP(ROUND(A254,2),data!$B$6:$C$209,2,0)</f>
        <v>#N/A</v>
      </c>
      <c r="J254" s="4"/>
      <c r="K254" s="21">
        <f>sigmas!A254</f>
        <v>0</v>
      </c>
      <c r="L254" s="21">
        <f>sigmas!B254</f>
        <v>0</v>
      </c>
      <c r="M254" s="21">
        <f>sigmas!C254</f>
        <v>0</v>
      </c>
      <c r="N254" s="21">
        <f t="shared" si="19"/>
        <v>1</v>
      </c>
      <c r="O254" s="21" t="e">
        <f>LOG(N254/10^(-sgraph!$H$13))</f>
        <v>#VALUE!</v>
      </c>
      <c r="P254" s="21"/>
      <c r="Q254" s="21"/>
      <c r="R254" s="21"/>
    </row>
    <row r="255" spans="1:18" x14ac:dyDescent="0.2">
      <c r="A255" s="17">
        <f>A254+data!$I$2</f>
        <v>4.0199999999999578</v>
      </c>
      <c r="B255" s="17">
        <f t="shared" si="16"/>
        <v>9.5499258602152863E-5</v>
      </c>
      <c r="C255" s="17">
        <f>(-data!$B$2)*((B255^3+data!$D$4*B255^2-(data!$F$2+data!$D$4*data!$A$2)*B255-data!$F$2*data!$D$4)/(B255^3+(data!$D$4+data!$C$2)*B255^2+(data!$D$4*data!$C$2-data!$R$2)*B255-data!$D$4*data!$F$2))</f>
        <v>9.3769297072879443</v>
      </c>
      <c r="D255" s="4">
        <f>(-data!$B$2)*((B255^3+data!$E$4*B255^2-(data!$F$2+data!$E$4*data!$A$2)*B255-data!$F$2*data!$E$4)/(B255^3+(data!$E$4+data!$C$2)*B255^2+(data!$E$4*data!$C$2-data!$R$2)*B255-data!$E$4*data!$F$2))</f>
        <v>0.22458966347742226</v>
      </c>
      <c r="E255" s="18">
        <f>IF(OR(A255&lt;data!$G$2,A255 &gt;data!$H$2),"",A255)</f>
        <v>4.0199999999999578</v>
      </c>
      <c r="F255" s="19">
        <f t="shared" si="15"/>
        <v>9.3769297072879443</v>
      </c>
      <c r="G255" s="19">
        <f t="shared" si="17"/>
        <v>0.22458966347742226</v>
      </c>
      <c r="H255" s="4" t="str">
        <f t="shared" si="18"/>
        <v/>
      </c>
      <c r="I255" s="4" t="e">
        <f>VLOOKUP(ROUND(A255,2),data!$B$6:$C$209,2,0)</f>
        <v>#N/A</v>
      </c>
      <c r="J255" s="4"/>
      <c r="K255" s="21">
        <f>sigmas!A255</f>
        <v>0</v>
      </c>
      <c r="L255" s="21">
        <f>sigmas!B255</f>
        <v>0</v>
      </c>
      <c r="M255" s="21">
        <f>sigmas!C255</f>
        <v>0</v>
      </c>
      <c r="N255" s="21">
        <f t="shared" si="19"/>
        <v>1</v>
      </c>
      <c r="O255" s="21" t="e">
        <f>LOG(N255/10^(-sgraph!$H$13))</f>
        <v>#VALUE!</v>
      </c>
      <c r="P255" s="21"/>
      <c r="Q255" s="21"/>
      <c r="R255" s="21"/>
    </row>
    <row r="256" spans="1:18" x14ac:dyDescent="0.2">
      <c r="A256" s="17">
        <f>A255+data!$I$2</f>
        <v>4.0299999999999576</v>
      </c>
      <c r="B256" s="17">
        <f t="shared" si="16"/>
        <v>9.3325430079708167E-5</v>
      </c>
      <c r="C256" s="17">
        <f>(-data!$B$2)*((B256^3+data!$D$4*B256^2-(data!$F$2+data!$D$4*data!$A$2)*B256-data!$F$2*data!$D$4)/(B256^3+(data!$D$4+data!$C$2)*B256^2+(data!$D$4*data!$C$2-data!$R$2)*B256-data!$D$4*data!$F$2))</f>
        <v>9.3905086931540467</v>
      </c>
      <c r="D256" s="4">
        <f>(-data!$B$2)*((B256^3+data!$E$4*B256^2-(data!$F$2+data!$E$4*data!$A$2)*B256-data!$F$2*data!$E$4)/(B256^3+(data!$E$4+data!$C$2)*B256^2+(data!$E$4*data!$C$2-data!$R$2)*B256-data!$E$4*data!$F$2))</f>
        <v>0.23397687179072843</v>
      </c>
      <c r="E256" s="18">
        <f>IF(OR(A256&lt;data!$G$2,A256 &gt;data!$H$2),"",A256)</f>
        <v>4.0299999999999576</v>
      </c>
      <c r="F256" s="19">
        <f t="shared" si="15"/>
        <v>9.3905086931540467</v>
      </c>
      <c r="G256" s="19">
        <f t="shared" si="17"/>
        <v>0.23397687179072843</v>
      </c>
      <c r="H256" s="4" t="str">
        <f t="shared" si="18"/>
        <v/>
      </c>
      <c r="I256" s="4" t="e">
        <f>VLOOKUP(ROUND(A256,2),data!$B$6:$C$209,2,0)</f>
        <v>#N/A</v>
      </c>
      <c r="J256" s="4"/>
      <c r="K256" s="21">
        <f>sigmas!A256</f>
        <v>0</v>
      </c>
      <c r="L256" s="21">
        <f>sigmas!B256</f>
        <v>0</v>
      </c>
      <c r="M256" s="21">
        <f>sigmas!C256</f>
        <v>0</v>
      </c>
      <c r="N256" s="21">
        <f t="shared" si="19"/>
        <v>1</v>
      </c>
      <c r="O256" s="21" t="e">
        <f>LOG(N256/10^(-sgraph!$H$13))</f>
        <v>#VALUE!</v>
      </c>
      <c r="P256" s="21"/>
      <c r="Q256" s="21"/>
      <c r="R256" s="21"/>
    </row>
    <row r="257" spans="1:18" x14ac:dyDescent="0.2">
      <c r="A257" s="17">
        <f>A256+data!$I$2</f>
        <v>4.0399999999999574</v>
      </c>
      <c r="B257" s="17">
        <f t="shared" si="16"/>
        <v>9.1201083935599841E-5</v>
      </c>
      <c r="C257" s="17">
        <f>(-data!$B$2)*((B257^3+data!$D$4*B257^2-(data!$F$2+data!$D$4*data!$A$2)*B257-data!$F$2*data!$D$4)/(B257^3+(data!$D$4+data!$C$2)*B257^2+(data!$D$4*data!$C$2-data!$R$2)*B257-data!$D$4*data!$F$2))</f>
        <v>9.4038044432624126</v>
      </c>
      <c r="D257" s="4">
        <f>(-data!$B$2)*((B257^3+data!$E$4*B257^2-(data!$F$2+data!$E$4*data!$A$2)*B257-data!$F$2*data!$E$4)/(B257^3+(data!$E$4+data!$C$2)*B257^2+(data!$E$4*data!$C$2-data!$R$2)*B257-data!$E$4*data!$F$2))</f>
        <v>0.24347203294753689</v>
      </c>
      <c r="E257" s="18">
        <f>IF(OR(A257&lt;data!$G$2,A257 &gt;data!$H$2),"",A257)</f>
        <v>4.0399999999999574</v>
      </c>
      <c r="F257" s="19">
        <f t="shared" si="15"/>
        <v>9.4038044432624126</v>
      </c>
      <c r="G257" s="19">
        <f t="shared" si="17"/>
        <v>0.24347203294753689</v>
      </c>
      <c r="H257" s="4" t="str">
        <f t="shared" si="18"/>
        <v/>
      </c>
      <c r="I257" s="4" t="e">
        <f>VLOOKUP(ROUND(A257,2),data!$B$6:$C$209,2,0)</f>
        <v>#N/A</v>
      </c>
      <c r="J257" s="4"/>
      <c r="K257" s="21">
        <f>sigmas!A257</f>
        <v>0</v>
      </c>
      <c r="L257" s="21">
        <f>sigmas!B257</f>
        <v>0</v>
      </c>
      <c r="M257" s="21">
        <f>sigmas!C257</f>
        <v>0</v>
      </c>
      <c r="N257" s="21">
        <f t="shared" si="19"/>
        <v>1</v>
      </c>
      <c r="O257" s="21" t="e">
        <f>LOG(N257/10^(-sgraph!$H$13))</f>
        <v>#VALUE!</v>
      </c>
      <c r="P257" s="21"/>
      <c r="Q257" s="21"/>
      <c r="R257" s="21"/>
    </row>
    <row r="258" spans="1:18" x14ac:dyDescent="0.2">
      <c r="A258" s="17">
        <f>A257+data!$I$2</f>
        <v>4.0499999999999572</v>
      </c>
      <c r="B258" s="17">
        <f t="shared" si="16"/>
        <v>8.9125093813383234E-5</v>
      </c>
      <c r="C258" s="17">
        <f>(-data!$B$2)*((B258^3+data!$D$4*B258^2-(data!$F$2+data!$D$4*data!$A$2)*B258-data!$F$2*data!$D$4)/(B258^3+(data!$D$4+data!$C$2)*B258^2+(data!$D$4*data!$C$2-data!$R$2)*B258-data!$D$4*data!$F$2))</f>
        <v>9.4168223247072564</v>
      </c>
      <c r="D258" s="4">
        <f>(-data!$B$2)*((B258^3+data!$E$4*B258^2-(data!$F$2+data!$E$4*data!$A$2)*B258-data!$F$2*data!$E$4)/(B258^3+(data!$E$4+data!$C$2)*B258^2+(data!$E$4*data!$C$2-data!$R$2)*B258-data!$E$4*data!$F$2))</f>
        <v>0.25307941672098966</v>
      </c>
      <c r="E258" s="18">
        <f>IF(OR(A258&lt;data!$G$2,A258 &gt;data!$H$2),"",A258)</f>
        <v>4.0499999999999572</v>
      </c>
      <c r="F258" s="19">
        <f t="shared" ref="F258:F321" si="20">C258</f>
        <v>9.4168223247072564</v>
      </c>
      <c r="G258" s="19">
        <f t="shared" si="17"/>
        <v>0.25307941672098966</v>
      </c>
      <c r="H258" s="4" t="str">
        <f t="shared" si="18"/>
        <v/>
      </c>
      <c r="I258" s="4" t="e">
        <f>VLOOKUP(ROUND(A258,2),data!$B$6:$C$209,2,0)</f>
        <v>#N/A</v>
      </c>
      <c r="J258" s="4"/>
      <c r="K258" s="21">
        <f>sigmas!A258</f>
        <v>0</v>
      </c>
      <c r="L258" s="21">
        <f>sigmas!B258</f>
        <v>0</v>
      </c>
      <c r="M258" s="21">
        <f>sigmas!C258</f>
        <v>0</v>
      </c>
      <c r="N258" s="21">
        <f t="shared" si="19"/>
        <v>1</v>
      </c>
      <c r="O258" s="21" t="e">
        <f>LOG(N258/10^(-sgraph!$H$13))</f>
        <v>#VALUE!</v>
      </c>
      <c r="P258" s="21"/>
      <c r="Q258" s="21"/>
      <c r="R258" s="21"/>
    </row>
    <row r="259" spans="1:18" x14ac:dyDescent="0.2">
      <c r="A259" s="17">
        <f>A258+data!$I$2</f>
        <v>4.059999999999957</v>
      </c>
      <c r="B259" s="17">
        <f t="shared" ref="B259:B322" si="21">10^(-A259)</f>
        <v>8.709635899561654E-5</v>
      </c>
      <c r="C259" s="17">
        <f>(-data!$B$2)*((B259^3+data!$D$4*B259^2-(data!$F$2+data!$D$4*data!$A$2)*B259-data!$F$2*data!$D$4)/(B259^3+(data!$D$4+data!$C$2)*B259^2+(data!$D$4*data!$C$2-data!$R$2)*B259-data!$D$4*data!$F$2))</f>
        <v>9.4295676257905683</v>
      </c>
      <c r="D259" s="4">
        <f>(-data!$B$2)*((B259^3+data!$E$4*B259^2-(data!$F$2+data!$E$4*data!$A$2)*B259-data!$F$2*data!$E$4)/(B259^3+(data!$E$4+data!$C$2)*B259^2+(data!$E$4*data!$C$2-data!$R$2)*B259-data!$E$4*data!$F$2))</f>
        <v>0.26280331991478756</v>
      </c>
      <c r="E259" s="18">
        <f>IF(OR(A259&lt;data!$G$2,A259 &gt;data!$H$2),"",A259)</f>
        <v>4.059999999999957</v>
      </c>
      <c r="F259" s="19">
        <f t="shared" si="20"/>
        <v>9.4295676257905683</v>
      </c>
      <c r="G259" s="19">
        <f t="shared" ref="G259:G322" si="22">D259</f>
        <v>0.26280331991478756</v>
      </c>
      <c r="H259" s="4" t="str">
        <f t="shared" ref="H259:H322" si="23">IF(ISERROR(I259),"",I259)</f>
        <v/>
      </c>
      <c r="I259" s="4" t="e">
        <f>VLOOKUP(ROUND(A259,2),data!$B$6:$C$209,2,0)</f>
        <v>#N/A</v>
      </c>
      <c r="J259" s="4"/>
      <c r="K259" s="21">
        <f>sigmas!A259</f>
        <v>0</v>
      </c>
      <c r="L259" s="21">
        <f>sigmas!B259</f>
        <v>0</v>
      </c>
      <c r="M259" s="21">
        <f>sigmas!C259</f>
        <v>0</v>
      </c>
      <c r="N259" s="21">
        <f t="shared" ref="N259:N322" si="24">10^(-M259)</f>
        <v>1</v>
      </c>
      <c r="O259" s="21" t="e">
        <f>LOG(N259/10^(-sgraph!$H$13))</f>
        <v>#VALUE!</v>
      </c>
      <c r="P259" s="21"/>
      <c r="Q259" s="21"/>
      <c r="R259" s="21"/>
    </row>
    <row r="260" spans="1:18" x14ac:dyDescent="0.2">
      <c r="A260" s="17">
        <f>A259+data!$I$2</f>
        <v>4.0699999999999568</v>
      </c>
      <c r="B260" s="17">
        <f t="shared" si="21"/>
        <v>8.5113803820246106E-5</v>
      </c>
      <c r="C260" s="17">
        <f>(-data!$B$2)*((B260^3+data!$D$4*B260^2-(data!$F$2+data!$D$4*data!$A$2)*B260-data!$F$2*data!$D$4)/(B260^3+(data!$D$4+data!$C$2)*B260^2+(data!$D$4*data!$C$2-data!$R$2)*B260-data!$D$4*data!$F$2))</f>
        <v>9.4420455561836718</v>
      </c>
      <c r="D260" s="4">
        <f>(-data!$B$2)*((B260^3+data!$E$4*B260^2-(data!$F$2+data!$E$4*data!$A$2)*B260-data!$F$2*data!$E$4)/(B260^3+(data!$E$4+data!$C$2)*B260^2+(data!$E$4*data!$C$2-data!$R$2)*B260-data!$E$4*data!$F$2))</f>
        <v>0.27264806722360235</v>
      </c>
      <c r="E260" s="18">
        <f>IF(OR(A260&lt;data!$G$2,A260 &gt;data!$H$2),"",A260)</f>
        <v>4.0699999999999568</v>
      </c>
      <c r="F260" s="19">
        <f t="shared" si="20"/>
        <v>9.4420455561836718</v>
      </c>
      <c r="G260" s="19">
        <f t="shared" si="22"/>
        <v>0.27264806722360235</v>
      </c>
      <c r="H260" s="4" t="str">
        <f t="shared" si="23"/>
        <v/>
      </c>
      <c r="I260" s="4" t="e">
        <f>VLOOKUP(ROUND(A260,2),data!$B$6:$C$209,2,0)</f>
        <v>#N/A</v>
      </c>
      <c r="J260" s="4"/>
      <c r="K260" s="21">
        <f>sigmas!A260</f>
        <v>0</v>
      </c>
      <c r="L260" s="21">
        <f>sigmas!B260</f>
        <v>0</v>
      </c>
      <c r="M260" s="21">
        <f>sigmas!C260</f>
        <v>0</v>
      </c>
      <c r="N260" s="21">
        <f t="shared" si="24"/>
        <v>1</v>
      </c>
      <c r="O260" s="21" t="e">
        <f>LOG(N260/10^(-sgraph!$H$13))</f>
        <v>#VALUE!</v>
      </c>
      <c r="P260" s="21"/>
      <c r="Q260" s="21"/>
      <c r="R260" s="21"/>
    </row>
    <row r="261" spans="1:18" x14ac:dyDescent="0.2">
      <c r="A261" s="17">
        <f>A260+data!$I$2</f>
        <v>4.0799999999999566</v>
      </c>
      <c r="B261" s="17">
        <f t="shared" si="21"/>
        <v>8.3176377110275371E-5</v>
      </c>
      <c r="C261" s="17">
        <f>(-data!$B$2)*((B261^3+data!$D$4*B261^2-(data!$F$2+data!$D$4*data!$A$2)*B261-data!$F$2*data!$D$4)/(B261^3+(data!$D$4+data!$C$2)*B261^2+(data!$D$4*data!$C$2-data!$R$2)*B261-data!$D$4*data!$F$2))</f>
        <v>9.4542612471395806</v>
      </c>
      <c r="D261" s="4">
        <f>(-data!$B$2)*((B261^3+data!$E$4*B261^2-(data!$F$2+data!$E$4*data!$A$2)*B261-data!$F$2*data!$E$4)/(B261^3+(data!$E$4+data!$C$2)*B261^2+(data!$E$4*data!$C$2-data!$R$2)*B261-data!$E$4*data!$F$2))</f>
        <v>0.28261801205451609</v>
      </c>
      <c r="E261" s="18">
        <f>IF(OR(A261&lt;data!$G$2,A261 &gt;data!$H$2),"",A261)</f>
        <v>4.0799999999999566</v>
      </c>
      <c r="F261" s="19">
        <f t="shared" si="20"/>
        <v>9.4542612471395806</v>
      </c>
      <c r="G261" s="19">
        <f t="shared" si="22"/>
        <v>0.28261801205451609</v>
      </c>
      <c r="H261" s="4" t="str">
        <f t="shared" si="23"/>
        <v/>
      </c>
      <c r="I261" s="4" t="e">
        <f>VLOOKUP(ROUND(A261,2),data!$B$6:$C$209,2,0)</f>
        <v>#N/A</v>
      </c>
      <c r="J261" s="4"/>
      <c r="K261" s="21">
        <f>sigmas!A261</f>
        <v>0</v>
      </c>
      <c r="L261" s="21">
        <f>sigmas!B261</f>
        <v>0</v>
      </c>
      <c r="M261" s="21">
        <f>sigmas!C261</f>
        <v>0</v>
      </c>
      <c r="N261" s="21">
        <f t="shared" si="24"/>
        <v>1</v>
      </c>
      <c r="O261" s="21" t="e">
        <f>LOG(N261/10^(-sgraph!$H$13))</f>
        <v>#VALUE!</v>
      </c>
      <c r="P261" s="21"/>
      <c r="Q261" s="21"/>
      <c r="R261" s="21"/>
    </row>
    <row r="262" spans="1:18" x14ac:dyDescent="0.2">
      <c r="A262" s="17">
        <f>A261+data!$I$2</f>
        <v>4.0899999999999563</v>
      </c>
      <c r="B262" s="17">
        <f t="shared" si="21"/>
        <v>8.1283051616418009E-5</v>
      </c>
      <c r="C262" s="17">
        <f>(-data!$B$2)*((B262^3+data!$D$4*B262^2-(data!$F$2+data!$D$4*data!$A$2)*B262-data!$F$2*data!$D$4)/(B262^3+(data!$D$4+data!$C$2)*B262^2+(data!$D$4*data!$C$2-data!$R$2)*B262-data!$D$4*data!$F$2))</f>
        <v>9.4662197517535702</v>
      </c>
      <c r="D262" s="4">
        <f>(-data!$B$2)*((B262^3+data!$E$4*B262^2-(data!$F$2+data!$E$4*data!$A$2)*B262-data!$F$2*data!$E$4)/(B262^3+(data!$E$4+data!$C$2)*B262^2+(data!$E$4*data!$C$2-data!$R$2)*B262-data!$E$4*data!$F$2))</f>
        <v>0.29271753730796057</v>
      </c>
      <c r="E262" s="18">
        <f>IF(OR(A262&lt;data!$G$2,A262 &gt;data!$H$2),"",A262)</f>
        <v>4.0899999999999563</v>
      </c>
      <c r="F262" s="19">
        <f t="shared" si="20"/>
        <v>9.4662197517535702</v>
      </c>
      <c r="G262" s="19">
        <f t="shared" si="22"/>
        <v>0.29271753730796057</v>
      </c>
      <c r="H262" s="4" t="str">
        <f t="shared" si="23"/>
        <v/>
      </c>
      <c r="I262" s="4" t="e">
        <f>VLOOKUP(ROUND(A262,2),data!$B$6:$C$209,2,0)</f>
        <v>#N/A</v>
      </c>
      <c r="J262" s="4"/>
      <c r="K262" s="21">
        <f>sigmas!A262</f>
        <v>0</v>
      </c>
      <c r="L262" s="21">
        <f>sigmas!B262</f>
        <v>0</v>
      </c>
      <c r="M262" s="21">
        <f>sigmas!C262</f>
        <v>0</v>
      </c>
      <c r="N262" s="21">
        <f t="shared" si="24"/>
        <v>1</v>
      </c>
      <c r="O262" s="21" t="e">
        <f>LOG(N262/10^(-sgraph!$H$13))</f>
        <v>#VALUE!</v>
      </c>
      <c r="P262" s="21"/>
      <c r="Q262" s="21"/>
      <c r="R262" s="21"/>
    </row>
    <row r="263" spans="1:18" x14ac:dyDescent="0.2">
      <c r="A263" s="17">
        <f>A262+data!$I$2</f>
        <v>4.0999999999999561</v>
      </c>
      <c r="B263" s="17">
        <f t="shared" si="21"/>
        <v>7.9432823472436068E-5</v>
      </c>
      <c r="C263" s="17">
        <f>(-data!$B$2)*((B263^3+data!$D$4*B263^2-(data!$F$2+data!$D$4*data!$A$2)*B263-data!$F$2*data!$D$4)/(B263^3+(data!$D$4+data!$C$2)*B263^2+(data!$D$4*data!$C$2-data!$R$2)*B263-data!$D$4*data!$F$2))</f>
        <v>9.4779260452695464</v>
      </c>
      <c r="D263" s="4">
        <f>(-data!$B$2)*((B263^3+data!$E$4*B263^2-(data!$F$2+data!$E$4*data!$A$2)*B263-data!$F$2*data!$E$4)/(B263^3+(data!$E$4+data!$C$2)*B263^2+(data!$E$4*data!$C$2-data!$R$2)*B263-data!$E$4*data!$F$2))</f>
        <v>0.3029510561165939</v>
      </c>
      <c r="E263" s="18">
        <f>IF(OR(A263&lt;data!$G$2,A263 &gt;data!$H$2),"",A263)</f>
        <v>4.0999999999999561</v>
      </c>
      <c r="F263" s="19">
        <f t="shared" si="20"/>
        <v>9.4779260452695464</v>
      </c>
      <c r="G263" s="19">
        <f t="shared" si="22"/>
        <v>0.3029510561165939</v>
      </c>
      <c r="H263" s="4" t="str">
        <f t="shared" si="23"/>
        <v/>
      </c>
      <c r="I263" s="4" t="e">
        <f>VLOOKUP(ROUND(A263,2),data!$B$6:$C$209,2,0)</f>
        <v>#N/A</v>
      </c>
      <c r="J263" s="4"/>
      <c r="K263" s="21">
        <f>sigmas!A263</f>
        <v>0</v>
      </c>
      <c r="L263" s="21">
        <f>sigmas!B263</f>
        <v>0</v>
      </c>
      <c r="M263" s="21">
        <f>sigmas!C263</f>
        <v>0</v>
      </c>
      <c r="N263" s="21">
        <f t="shared" si="24"/>
        <v>1</v>
      </c>
      <c r="O263" s="21" t="e">
        <f>LOG(N263/10^(-sgraph!$H$13))</f>
        <v>#VALUE!</v>
      </c>
      <c r="P263" s="21"/>
      <c r="Q263" s="21"/>
      <c r="R263" s="21"/>
    </row>
    <row r="264" spans="1:18" x14ac:dyDescent="0.2">
      <c r="A264" s="17">
        <f>A263+data!$I$2</f>
        <v>4.1099999999999559</v>
      </c>
      <c r="B264" s="17">
        <f t="shared" si="21"/>
        <v>7.762471166287704E-5</v>
      </c>
      <c r="C264" s="17">
        <f>(-data!$B$2)*((B264^3+data!$D$4*B264^2-(data!$F$2+data!$D$4*data!$A$2)*B264-data!$F$2*data!$D$4)/(B264^3+(data!$D$4+data!$C$2)*B264^2+(data!$D$4*data!$C$2-data!$R$2)*B264-data!$D$4*data!$F$2))</f>
        <v>9.4893850254297778</v>
      </c>
      <c r="D264" s="4">
        <f>(-data!$B$2)*((B264^3+data!$E$4*B264^2-(data!$F$2+data!$E$4*data!$A$2)*B264-data!$F$2*data!$E$4)/(B264^3+(data!$E$4+data!$C$2)*B264^2+(data!$E$4*data!$C$2-data!$R$2)*B264-data!$E$4*data!$F$2))</f>
        <v>0.31332301254045308</v>
      </c>
      <c r="E264" s="18">
        <f>IF(OR(A264&lt;data!$G$2,A264 &gt;data!$H$2),"",A264)</f>
        <v>4.1099999999999559</v>
      </c>
      <c r="F264" s="19">
        <f t="shared" si="20"/>
        <v>9.4893850254297778</v>
      </c>
      <c r="G264" s="19">
        <f t="shared" si="22"/>
        <v>0.31332301254045308</v>
      </c>
      <c r="H264" s="4" t="str">
        <f t="shared" si="23"/>
        <v/>
      </c>
      <c r="I264" s="4" t="e">
        <f>VLOOKUP(ROUND(A264,2),data!$B$6:$C$209,2,0)</f>
        <v>#N/A</v>
      </c>
      <c r="J264" s="4"/>
      <c r="K264" s="21">
        <f>sigmas!A264</f>
        <v>0</v>
      </c>
      <c r="L264" s="21">
        <f>sigmas!B264</f>
        <v>0</v>
      </c>
      <c r="M264" s="21">
        <f>sigmas!C264</f>
        <v>0</v>
      </c>
      <c r="N264" s="21">
        <f t="shared" si="24"/>
        <v>1</v>
      </c>
      <c r="O264" s="21" t="e">
        <f>LOG(N264/10^(-sgraph!$H$13))</f>
        <v>#VALUE!</v>
      </c>
      <c r="P264" s="21"/>
      <c r="Q264" s="21"/>
      <c r="R264" s="21"/>
    </row>
    <row r="265" spans="1:18" x14ac:dyDescent="0.2">
      <c r="A265" s="17">
        <f>A264+data!$I$2</f>
        <v>4.1199999999999557</v>
      </c>
      <c r="B265" s="17">
        <f t="shared" si="21"/>
        <v>7.5857757502926083E-5</v>
      </c>
      <c r="C265" s="17">
        <f>(-data!$B$2)*((B265^3+data!$D$4*B265^2-(data!$F$2+data!$D$4*data!$A$2)*B265-data!$F$2*data!$D$4)/(B265^3+(data!$D$4+data!$C$2)*B265^2+(data!$D$4*data!$C$2-data!$R$2)*B265-data!$D$4*data!$F$2))</f>
        <v>9.5006015128656784</v>
      </c>
      <c r="D265" s="4">
        <f>(-data!$B$2)*((B265^3+data!$E$4*B265^2-(data!$F$2+data!$E$4*data!$A$2)*B265-data!$F$2*data!$E$4)/(B265^3+(data!$E$4+data!$C$2)*B265^2+(data!$E$4*data!$C$2-data!$R$2)*B265-data!$E$4*data!$F$2))</f>
        <v>0.32383788221667609</v>
      </c>
      <c r="E265" s="18">
        <f>IF(OR(A265&lt;data!$G$2,A265 &gt;data!$H$2),"",A265)</f>
        <v>4.1199999999999557</v>
      </c>
      <c r="F265" s="19">
        <f t="shared" si="20"/>
        <v>9.5006015128656784</v>
      </c>
      <c r="G265" s="19">
        <f t="shared" si="22"/>
        <v>0.32383788221667609</v>
      </c>
      <c r="H265" s="4" t="str">
        <f t="shared" si="23"/>
        <v/>
      </c>
      <c r="I265" s="4" t="e">
        <f>VLOOKUP(ROUND(A265,2),data!$B$6:$C$209,2,0)</f>
        <v>#N/A</v>
      </c>
      <c r="J265" s="4"/>
      <c r="K265" s="21">
        <f>sigmas!A265</f>
        <v>0</v>
      </c>
      <c r="L265" s="21">
        <f>sigmas!B265</f>
        <v>0</v>
      </c>
      <c r="M265" s="21">
        <f>sigmas!C265</f>
        <v>0</v>
      </c>
      <c r="N265" s="21">
        <f t="shared" si="24"/>
        <v>1</v>
      </c>
      <c r="O265" s="21" t="e">
        <f>LOG(N265/10^(-sgraph!$H$13))</f>
        <v>#VALUE!</v>
      </c>
      <c r="P265" s="21"/>
      <c r="Q265" s="21"/>
      <c r="R265" s="21"/>
    </row>
    <row r="266" spans="1:18" x14ac:dyDescent="0.2">
      <c r="A266" s="17">
        <f>A265+data!$I$2</f>
        <v>4.1299999999999555</v>
      </c>
      <c r="B266" s="17">
        <f t="shared" si="21"/>
        <v>7.4131024130099285E-5</v>
      </c>
      <c r="C266" s="17">
        <f>(-data!$B$2)*((B266^3+data!$D$4*B266^2-(data!$F$2+data!$D$4*data!$A$2)*B266-data!$F$2*data!$D$4)/(B266^3+(data!$D$4+data!$C$2)*B266^2+(data!$D$4*data!$C$2-data!$R$2)*B266-data!$D$4*data!$F$2))</f>
        <v>9.5115802515273291</v>
      </c>
      <c r="D266" s="4">
        <f>(-data!$B$2)*((B266^3+data!$E$4*B266^2-(data!$F$2+data!$E$4*data!$A$2)*B266-data!$F$2*data!$E$4)/(B266^3+(data!$E$4+data!$C$2)*B266^2+(data!$E$4*data!$C$2-data!$R$2)*B266-data!$E$4*data!$F$2))</f>
        <v>0.33450017296199658</v>
      </c>
      <c r="E266" s="18">
        <f>IF(OR(A266&lt;data!$G$2,A266 &gt;data!$H$2),"",A266)</f>
        <v>4.1299999999999555</v>
      </c>
      <c r="F266" s="19">
        <f t="shared" si="20"/>
        <v>9.5115802515273291</v>
      </c>
      <c r="G266" s="19">
        <f t="shared" si="22"/>
        <v>0.33450017296199658</v>
      </c>
      <c r="H266" s="4" t="str">
        <f t="shared" si="23"/>
        <v/>
      </c>
      <c r="I266" s="4" t="e">
        <f>VLOOKUP(ROUND(A266,2),data!$B$6:$C$209,2,0)</f>
        <v>#N/A</v>
      </c>
      <c r="J266" s="4"/>
      <c r="K266" s="21">
        <f>sigmas!A266</f>
        <v>0</v>
      </c>
      <c r="L266" s="21">
        <f>sigmas!B266</f>
        <v>0</v>
      </c>
      <c r="M266" s="21">
        <f>sigmas!C266</f>
        <v>0</v>
      </c>
      <c r="N266" s="21">
        <f t="shared" si="24"/>
        <v>1</v>
      </c>
      <c r="O266" s="21" t="e">
        <f>LOG(N266/10^(-sgraph!$H$13))</f>
        <v>#VALUE!</v>
      </c>
      <c r="P266" s="21"/>
      <c r="Q266" s="21"/>
      <c r="R266" s="21"/>
    </row>
    <row r="267" spans="1:18" x14ac:dyDescent="0.2">
      <c r="A267" s="17">
        <f>A266+data!$I$2</f>
        <v>4.1399999999999553</v>
      </c>
      <c r="B267" s="17">
        <f t="shared" si="21"/>
        <v>7.244359600750638E-5</v>
      </c>
      <c r="C267" s="17">
        <f>(-data!$B$2)*((B267^3+data!$D$4*B267^2-(data!$F$2+data!$D$4*data!$A$2)*B267-data!$F$2*data!$D$4)/(B267^3+(data!$D$4+data!$C$2)*B267^2+(data!$D$4*data!$C$2-data!$R$2)*B267-data!$D$4*data!$F$2))</f>
        <v>9.5223259091495667</v>
      </c>
      <c r="D267" s="4">
        <f>(-data!$B$2)*((B267^3+data!$E$4*B267^2-(data!$F$2+data!$E$4*data!$A$2)*B267-data!$F$2*data!$E$4)/(B267^3+(data!$E$4+data!$C$2)*B267^2+(data!$E$4*data!$C$2-data!$R$2)*B267-data!$E$4*data!$F$2))</f>
        <v>0.34531442532616935</v>
      </c>
      <c r="E267" s="18">
        <f>IF(OR(A267&lt;data!$G$2,A267 &gt;data!$H$2),"",A267)</f>
        <v>4.1399999999999553</v>
      </c>
      <c r="F267" s="19">
        <f t="shared" si="20"/>
        <v>9.5223259091495667</v>
      </c>
      <c r="G267" s="19">
        <f t="shared" si="22"/>
        <v>0.34531442532616935</v>
      </c>
      <c r="H267" s="4" t="str">
        <f t="shared" si="23"/>
        <v/>
      </c>
      <c r="I267" s="4" t="e">
        <f>VLOOKUP(ROUND(A267,2),data!$B$6:$C$209,2,0)</f>
        <v>#N/A</v>
      </c>
      <c r="J267" s="4"/>
      <c r="K267" s="21">
        <f>sigmas!A267</f>
        <v>0</v>
      </c>
      <c r="L267" s="21">
        <f>sigmas!B267</f>
        <v>0</v>
      </c>
      <c r="M267" s="21">
        <f>sigmas!C267</f>
        <v>0</v>
      </c>
      <c r="N267" s="21">
        <f t="shared" si="24"/>
        <v>1</v>
      </c>
      <c r="O267" s="21" t="e">
        <f>LOG(N267/10^(-sgraph!$H$13))</f>
        <v>#VALUE!</v>
      </c>
      <c r="P267" s="21"/>
      <c r="Q267" s="21"/>
      <c r="R267" s="21"/>
    </row>
    <row r="268" spans="1:18" x14ac:dyDescent="0.2">
      <c r="A268" s="17">
        <f>A267+data!$I$2</f>
        <v>4.1499999999999551</v>
      </c>
      <c r="B268" s="17">
        <f t="shared" si="21"/>
        <v>7.0794578438421009E-5</v>
      </c>
      <c r="C268" s="17">
        <f>(-data!$B$2)*((B268^3+data!$D$4*B268^2-(data!$F$2+data!$D$4*data!$A$2)*B268-data!$F$2*data!$D$4)/(B268^3+(data!$D$4+data!$C$2)*B268^2+(data!$D$4*data!$C$2-data!$R$2)*B268-data!$D$4*data!$F$2))</f>
        <v>9.5328430777524709</v>
      </c>
      <c r="D268" s="4">
        <f>(-data!$B$2)*((B268^3+data!$E$4*B268^2-(data!$F$2+data!$E$4*data!$A$2)*B268-data!$F$2*data!$E$4)/(B268^3+(data!$E$4+data!$C$2)*B268^2+(data!$E$4*data!$C$2-data!$R$2)*B268-data!$E$4*data!$F$2))</f>
        <v>0.35628521309439254</v>
      </c>
      <c r="E268" s="18">
        <f>IF(OR(A268&lt;data!$G$2,A268 &gt;data!$H$2),"",A268)</f>
        <v>4.1499999999999551</v>
      </c>
      <c r="F268" s="19">
        <f t="shared" si="20"/>
        <v>9.5328430777524709</v>
      </c>
      <c r="G268" s="19">
        <f t="shared" si="22"/>
        <v>0.35628521309439254</v>
      </c>
      <c r="H268" s="4" t="str">
        <f t="shared" si="23"/>
        <v/>
      </c>
      <c r="I268" s="4" t="e">
        <f>VLOOKUP(ROUND(A268,2),data!$B$6:$C$209,2,0)</f>
        <v>#N/A</v>
      </c>
      <c r="J268" s="4"/>
      <c r="K268" s="21">
        <f>sigmas!A268</f>
        <v>0</v>
      </c>
      <c r="L268" s="21">
        <f>sigmas!B268</f>
        <v>0</v>
      </c>
      <c r="M268" s="21">
        <f>sigmas!C268</f>
        <v>0</v>
      </c>
      <c r="N268" s="21">
        <f t="shared" si="24"/>
        <v>1</v>
      </c>
      <c r="O268" s="21" t="e">
        <f>LOG(N268/10^(-sgraph!$H$13))</f>
        <v>#VALUE!</v>
      </c>
      <c r="P268" s="21"/>
      <c r="Q268" s="21"/>
      <c r="R268" s="21"/>
    </row>
    <row r="269" spans="1:18" x14ac:dyDescent="0.2">
      <c r="A269" s="17">
        <f>A268+data!$I$2</f>
        <v>4.1599999999999548</v>
      </c>
      <c r="B269" s="17">
        <f t="shared" si="21"/>
        <v>6.9183097091900822E-5</v>
      </c>
      <c r="C269" s="17">
        <f>(-data!$B$2)*((B269^3+data!$D$4*B269^2-(data!$F$2+data!$D$4*data!$A$2)*B269-data!$F$2*data!$D$4)/(B269^3+(data!$D$4+data!$C$2)*B269^2+(data!$D$4*data!$C$2-data!$R$2)*B269-data!$D$4*data!$F$2))</f>
        <v>9.5431362741741932</v>
      </c>
      <c r="D269" s="4">
        <f>(-data!$B$2)*((B269^3+data!$E$4*B269^2-(data!$F$2+data!$E$4*data!$A$2)*B269-data!$F$2*data!$E$4)/(B269^3+(data!$E$4+data!$C$2)*B269^2+(data!$E$4*data!$C$2-data!$R$2)*B269-data!$E$4*data!$F$2))</f>
        <v>0.36741714373673295</v>
      </c>
      <c r="E269" s="18">
        <f>IF(OR(A269&lt;data!$G$2,A269 &gt;data!$H$2),"",A269)</f>
        <v>4.1599999999999548</v>
      </c>
      <c r="F269" s="19">
        <f t="shared" si="20"/>
        <v>9.5431362741741932</v>
      </c>
      <c r="G269" s="19">
        <f t="shared" si="22"/>
        <v>0.36741714373673295</v>
      </c>
      <c r="H269" s="4" t="str">
        <f t="shared" si="23"/>
        <v/>
      </c>
      <c r="I269" s="4" t="e">
        <f>VLOOKUP(ROUND(A269,2),data!$B$6:$C$209,2,0)</f>
        <v>#N/A</v>
      </c>
      <c r="J269" s="4"/>
      <c r="K269" s="21">
        <f>sigmas!A269</f>
        <v>0</v>
      </c>
      <c r="L269" s="21">
        <f>sigmas!B269</f>
        <v>0</v>
      </c>
      <c r="M269" s="21">
        <f>sigmas!C269</f>
        <v>0</v>
      </c>
      <c r="N269" s="21">
        <f t="shared" si="24"/>
        <v>1</v>
      </c>
      <c r="O269" s="21" t="e">
        <f>LOG(N269/10^(-sgraph!$H$13))</f>
        <v>#VALUE!</v>
      </c>
      <c r="P269" s="21"/>
      <c r="Q269" s="21"/>
      <c r="R269" s="21"/>
    </row>
    <row r="270" spans="1:18" x14ac:dyDescent="0.2">
      <c r="A270" s="17">
        <f>A269+data!$I$2</f>
        <v>4.1699999999999546</v>
      </c>
      <c r="B270" s="17">
        <f t="shared" si="21"/>
        <v>6.7608297539205195E-5</v>
      </c>
      <c r="C270" s="17">
        <f>(-data!$B$2)*((B270^3+data!$D$4*B270^2-(data!$F$2+data!$D$4*data!$A$2)*B270-data!$F$2*data!$D$4)/(B270^3+(data!$D$4+data!$C$2)*B270^2+(data!$D$4*data!$C$2-data!$R$2)*B270-data!$D$4*data!$F$2))</f>
        <v>9.5532099406340976</v>
      </c>
      <c r="D270" s="4">
        <f>(-data!$B$2)*((B270^3+data!$E$4*B270^2-(data!$F$2+data!$E$4*data!$A$2)*B270-data!$F$2*data!$E$4)/(B270^3+(data!$E$4+data!$C$2)*B270^2+(data!$E$4*data!$C$2-data!$R$2)*B270-data!$E$4*data!$F$2))</f>
        <v>0.37871485880249267</v>
      </c>
      <c r="E270" s="18">
        <f>IF(OR(A270&lt;data!$G$2,A270 &gt;data!$H$2),"",A270)</f>
        <v>4.1699999999999546</v>
      </c>
      <c r="F270" s="19">
        <f t="shared" si="20"/>
        <v>9.5532099406340976</v>
      </c>
      <c r="G270" s="19">
        <f t="shared" si="22"/>
        <v>0.37871485880249267</v>
      </c>
      <c r="H270" s="4" t="str">
        <f t="shared" si="23"/>
        <v/>
      </c>
      <c r="I270" s="4" t="e">
        <f>VLOOKUP(ROUND(A270,2),data!$B$6:$C$209,2,0)</f>
        <v>#N/A</v>
      </c>
      <c r="J270" s="4"/>
      <c r="K270" s="21">
        <f>sigmas!A270</f>
        <v>0</v>
      </c>
      <c r="L270" s="21">
        <f>sigmas!B270</f>
        <v>0</v>
      </c>
      <c r="M270" s="21">
        <f>sigmas!C270</f>
        <v>0</v>
      </c>
      <c r="N270" s="21">
        <f t="shared" si="24"/>
        <v>1</v>
      </c>
      <c r="O270" s="21" t="e">
        <f>LOG(N270/10^(-sgraph!$H$13))</f>
        <v>#VALUE!</v>
      </c>
      <c r="P270" s="21"/>
      <c r="Q270" s="21"/>
      <c r="R270" s="21"/>
    </row>
    <row r="271" spans="1:18" x14ac:dyDescent="0.2">
      <c r="A271" s="17">
        <f>A270+data!$I$2</f>
        <v>4.1799999999999544</v>
      </c>
      <c r="B271" s="17">
        <f t="shared" si="21"/>
        <v>6.6069344800766464E-5</v>
      </c>
      <c r="C271" s="17">
        <f>(-data!$B$2)*((B271^3+data!$D$4*B271^2-(data!$F$2+data!$D$4*data!$A$2)*B271-data!$F$2*data!$D$4)/(B271^3+(data!$D$4+data!$C$2)*B271^2+(data!$D$4*data!$C$2-data!$R$2)*B271-data!$D$4*data!$F$2))</f>
        <v>9.5630684453242498</v>
      </c>
      <c r="D271" s="4">
        <f>(-data!$B$2)*((B271^3+data!$E$4*B271^2-(data!$F$2+data!$E$4*data!$A$2)*B271-data!$F$2*data!$E$4)/(B271^3+(data!$E$4+data!$C$2)*B271^2+(data!$E$4*data!$C$2-data!$R$2)*B271-data!$E$4*data!$F$2))</f>
        <v>0.39018303425737161</v>
      </c>
      <c r="E271" s="18">
        <f>IF(OR(A271&lt;data!$G$2,A271 &gt;data!$H$2),"",A271)</f>
        <v>4.1799999999999544</v>
      </c>
      <c r="F271" s="19">
        <f t="shared" si="20"/>
        <v>9.5630684453242498</v>
      </c>
      <c r="G271" s="19">
        <f t="shared" si="22"/>
        <v>0.39018303425737161</v>
      </c>
      <c r="H271" s="4" t="str">
        <f t="shared" si="23"/>
        <v/>
      </c>
      <c r="I271" s="4" t="e">
        <f>VLOOKUP(ROUND(A271,2),data!$B$6:$C$209,2,0)</f>
        <v>#N/A</v>
      </c>
      <c r="J271" s="4"/>
      <c r="K271" s="21">
        <f>sigmas!A271</f>
        <v>0</v>
      </c>
      <c r="L271" s="21">
        <f>sigmas!B271</f>
        <v>0</v>
      </c>
      <c r="M271" s="21">
        <f>sigmas!C271</f>
        <v>0</v>
      </c>
      <c r="N271" s="21">
        <f t="shared" si="24"/>
        <v>1</v>
      </c>
      <c r="O271" s="21" t="e">
        <f>LOG(N271/10^(-sgraph!$H$13))</f>
        <v>#VALUE!</v>
      </c>
      <c r="P271" s="21"/>
      <c r="Q271" s="21"/>
      <c r="R271" s="21"/>
    </row>
    <row r="272" spans="1:18" x14ac:dyDescent="0.2">
      <c r="A272" s="17">
        <f>A271+data!$I$2</f>
        <v>4.1899999999999542</v>
      </c>
      <c r="B272" s="17">
        <f t="shared" si="21"/>
        <v>6.4565422903472267E-5</v>
      </c>
      <c r="C272" s="17">
        <f>(-data!$B$2)*((B272^3+data!$D$4*B272^2-(data!$F$2+data!$D$4*data!$A$2)*B272-data!$F$2*data!$D$4)/(B272^3+(data!$D$4+data!$C$2)*B272^2+(data!$D$4*data!$C$2-data!$R$2)*B272-data!$D$4*data!$F$2))</f>
        <v>9.5727160830274372</v>
      </c>
      <c r="D272" s="4">
        <f>(-data!$B$2)*((B272^3+data!$E$4*B272^2-(data!$F$2+data!$E$4*data!$A$2)*B272-data!$F$2*data!$E$4)/(B272^3+(data!$E$4+data!$C$2)*B272^2+(data!$E$4*data!$C$2-data!$R$2)*B272-data!$E$4*data!$F$2))</f>
        <v>0.4018263807612289</v>
      </c>
      <c r="E272" s="18">
        <f>IF(OR(A272&lt;data!$G$2,A272 &gt;data!$H$2),"",A272)</f>
        <v>4.1899999999999542</v>
      </c>
      <c r="F272" s="19">
        <f t="shared" si="20"/>
        <v>9.5727160830274372</v>
      </c>
      <c r="G272" s="19">
        <f t="shared" si="22"/>
        <v>0.4018263807612289</v>
      </c>
      <c r="H272" s="4" t="str">
        <f t="shared" si="23"/>
        <v/>
      </c>
      <c r="I272" s="4" t="e">
        <f>VLOOKUP(ROUND(A272,2),data!$B$6:$C$209,2,0)</f>
        <v>#N/A</v>
      </c>
      <c r="J272" s="4"/>
      <c r="K272" s="21">
        <f>sigmas!A272</f>
        <v>0</v>
      </c>
      <c r="L272" s="21">
        <f>sigmas!B272</f>
        <v>0</v>
      </c>
      <c r="M272" s="21">
        <f>sigmas!C272</f>
        <v>0</v>
      </c>
      <c r="N272" s="21">
        <f t="shared" si="24"/>
        <v>1</v>
      </c>
      <c r="O272" s="21" t="e">
        <f>LOG(N272/10^(-sgraph!$H$13))</f>
        <v>#VALUE!</v>
      </c>
      <c r="P272" s="21"/>
      <c r="Q272" s="21"/>
      <c r="R272" s="21"/>
    </row>
    <row r="273" spans="1:18" x14ac:dyDescent="0.2">
      <c r="A273" s="17">
        <f>A272+data!$I$2</f>
        <v>4.199999999999954</v>
      </c>
      <c r="B273" s="17">
        <f t="shared" si="21"/>
        <v>6.3095734448026001E-5</v>
      </c>
      <c r="C273" s="17">
        <f>(-data!$B$2)*((B273^3+data!$D$4*B273^2-(data!$F$2+data!$D$4*data!$A$2)*B273-data!$F$2*data!$D$4)/(B273^3+(data!$D$4+data!$C$2)*B273^2+(data!$D$4*data!$C$2-data!$R$2)*B273-data!$D$4*data!$F$2))</f>
        <v>9.5821570757598096</v>
      </c>
      <c r="D273" s="4">
        <f>(-data!$B$2)*((B273^3+data!$E$4*B273^2-(data!$F$2+data!$E$4*data!$A$2)*B273-data!$F$2*data!$E$4)/(B273^3+(data!$E$4+data!$C$2)*B273^2+(data!$E$4*data!$C$2-data!$R$2)*B273-data!$E$4*data!$F$2))</f>
        <v>0.41364964388416159</v>
      </c>
      <c r="E273" s="18">
        <f>IF(OR(A273&lt;data!$G$2,A273 &gt;data!$H$2),"",A273)</f>
        <v>4.199999999999954</v>
      </c>
      <c r="F273" s="19">
        <f t="shared" si="20"/>
        <v>9.5821570757598096</v>
      </c>
      <c r="G273" s="19">
        <f t="shared" si="22"/>
        <v>0.41364964388416159</v>
      </c>
      <c r="H273" s="4" t="str">
        <f t="shared" si="23"/>
        <v/>
      </c>
      <c r="I273" s="4" t="e">
        <f>VLOOKUP(ROUND(A273,2),data!$B$6:$C$209,2,0)</f>
        <v>#N/A</v>
      </c>
      <c r="J273" s="4"/>
      <c r="K273" s="21">
        <f>sigmas!A273</f>
        <v>0</v>
      </c>
      <c r="L273" s="21">
        <f>sigmas!B273</f>
        <v>0</v>
      </c>
      <c r="M273" s="21">
        <f>sigmas!C273</f>
        <v>0</v>
      </c>
      <c r="N273" s="21">
        <f t="shared" si="24"/>
        <v>1</v>
      </c>
      <c r="O273" s="21" t="e">
        <f>LOG(N273/10^(-sgraph!$H$13))</f>
        <v>#VALUE!</v>
      </c>
      <c r="P273" s="21"/>
      <c r="Q273" s="21"/>
      <c r="R273" s="21"/>
    </row>
    <row r="274" spans="1:18" x14ac:dyDescent="0.2">
      <c r="A274" s="17">
        <f>A273+data!$I$2</f>
        <v>4.2099999999999538</v>
      </c>
      <c r="B274" s="17">
        <f t="shared" si="21"/>
        <v>6.1659500186154743E-5</v>
      </c>
      <c r="C274" s="17">
        <f>(-data!$B$2)*((B274^3+data!$D$4*B274^2-(data!$F$2+data!$D$4*data!$A$2)*B274-data!$F$2*data!$D$4)/(B274^3+(data!$D$4+data!$C$2)*B274^2+(data!$D$4*data!$C$2-data!$R$2)*B274-data!$D$4*data!$F$2))</f>
        <v>9.5913955734364595</v>
      </c>
      <c r="D274" s="4">
        <f>(-data!$B$2)*((B274^3+data!$E$4*B274^2-(data!$F$2+data!$E$4*data!$A$2)*B274-data!$F$2*data!$E$4)/(B274^3+(data!$E$4+data!$C$2)*B274^2+(data!$E$4*data!$C$2-data!$R$2)*B274-data!$E$4*data!$F$2))</f>
        <v>0.42565760425855986</v>
      </c>
      <c r="E274" s="18">
        <f>IF(OR(A274&lt;data!$G$2,A274 &gt;data!$H$2),"",A274)</f>
        <v>4.2099999999999538</v>
      </c>
      <c r="F274" s="19">
        <f t="shared" si="20"/>
        <v>9.5913955734364595</v>
      </c>
      <c r="G274" s="19">
        <f t="shared" si="22"/>
        <v>0.42565760425855986</v>
      </c>
      <c r="H274" s="4" t="str">
        <f t="shared" si="23"/>
        <v/>
      </c>
      <c r="I274" s="4" t="e">
        <f>VLOOKUP(ROUND(A274,2),data!$B$6:$C$209,2,0)</f>
        <v>#N/A</v>
      </c>
      <c r="J274" s="4"/>
      <c r="K274" s="21">
        <f>sigmas!A274</f>
        <v>0</v>
      </c>
      <c r="L274" s="21">
        <f>sigmas!B274</f>
        <v>0</v>
      </c>
      <c r="M274" s="21">
        <f>sigmas!C274</f>
        <v>0</v>
      </c>
      <c r="N274" s="21">
        <f t="shared" si="24"/>
        <v>1</v>
      </c>
      <c r="O274" s="21" t="e">
        <f>LOG(N274/10^(-sgraph!$H$13))</f>
        <v>#VALUE!</v>
      </c>
      <c r="P274" s="21"/>
      <c r="Q274" s="21"/>
      <c r="R274" s="21"/>
    </row>
    <row r="275" spans="1:18" x14ac:dyDescent="0.2">
      <c r="A275" s="17">
        <f>A274+data!$I$2</f>
        <v>4.2199999999999536</v>
      </c>
      <c r="B275" s="17">
        <f t="shared" si="21"/>
        <v>6.0255958607442162E-5</v>
      </c>
      <c r="C275" s="17">
        <f>(-data!$B$2)*((B275^3+data!$D$4*B275^2-(data!$F$2+data!$D$4*data!$A$2)*B275-data!$F$2*data!$D$4)/(B275^3+(data!$D$4+data!$C$2)*B275^2+(data!$D$4*data!$C$2-data!$R$2)*B275-data!$D$4*data!$F$2))</f>
        <v>9.6004356545582059</v>
      </c>
      <c r="D275" s="4">
        <f>(-data!$B$2)*((B275^3+data!$E$4*B275^2-(data!$F$2+data!$E$4*data!$A$2)*B275-data!$F$2*data!$E$4)/(B275^3+(data!$E$4+data!$C$2)*B275^2+(data!$E$4*data!$C$2-data!$R$2)*B275-data!$E$4*data!$F$2))</f>
        <v>0.43785507766471149</v>
      </c>
      <c r="E275" s="18">
        <f>IF(OR(A275&lt;data!$G$2,A275 &gt;data!$H$2),"",A275)</f>
        <v>4.2199999999999536</v>
      </c>
      <c r="F275" s="19">
        <f t="shared" si="20"/>
        <v>9.6004356545582059</v>
      </c>
      <c r="G275" s="19">
        <f t="shared" si="22"/>
        <v>0.43785507766471149</v>
      </c>
      <c r="H275" s="4" t="str">
        <f t="shared" si="23"/>
        <v/>
      </c>
      <c r="I275" s="4" t="e">
        <f>VLOOKUP(ROUND(A275,2),data!$B$6:$C$209,2,0)</f>
        <v>#N/A</v>
      </c>
      <c r="J275" s="4"/>
      <c r="K275" s="21">
        <f>sigmas!A275</f>
        <v>0</v>
      </c>
      <c r="L275" s="21">
        <f>sigmas!B275</f>
        <v>0</v>
      </c>
      <c r="M275" s="21">
        <f>sigmas!C275</f>
        <v>0</v>
      </c>
      <c r="N275" s="21">
        <f t="shared" si="24"/>
        <v>1</v>
      </c>
      <c r="O275" s="21" t="e">
        <f>LOG(N275/10^(-sgraph!$H$13))</f>
        <v>#VALUE!</v>
      </c>
      <c r="P275" s="21"/>
      <c r="Q275" s="21"/>
      <c r="R275" s="21"/>
    </row>
    <row r="276" spans="1:18" x14ac:dyDescent="0.2">
      <c r="A276" s="17">
        <f>A275+data!$I$2</f>
        <v>4.2299999999999534</v>
      </c>
      <c r="B276" s="17">
        <f t="shared" si="21"/>
        <v>5.8884365535565149E-5</v>
      </c>
      <c r="C276" s="17">
        <f>(-data!$B$2)*((B276^3+data!$D$4*B276^2-(data!$F$2+data!$D$4*data!$A$2)*B276-data!$F$2*data!$D$4)/(B276^3+(data!$D$4+data!$C$2)*B276^2+(data!$D$4*data!$C$2-data!$R$2)*B276-data!$D$4*data!$F$2))</f>
        <v>9.6092813269179906</v>
      </c>
      <c r="D276" s="4">
        <f>(-data!$B$2)*((B276^3+data!$E$4*B276^2-(data!$F$2+data!$E$4*data!$A$2)*B276-data!$F$2*data!$E$4)/(B276^3+(data!$E$4+data!$C$2)*B276^2+(data!$E$4*data!$C$2-data!$R$2)*B276-data!$E$4*data!$F$2))</f>
        <v>0.45024691504749331</v>
      </c>
      <c r="E276" s="18">
        <f>IF(OR(A276&lt;data!$G$2,A276 &gt;data!$H$2),"",A276)</f>
        <v>4.2299999999999534</v>
      </c>
      <c r="F276" s="19">
        <f t="shared" si="20"/>
        <v>9.6092813269179906</v>
      </c>
      <c r="G276" s="19">
        <f t="shared" si="22"/>
        <v>0.45024691504749331</v>
      </c>
      <c r="H276" s="4" t="str">
        <f t="shared" si="23"/>
        <v/>
      </c>
      <c r="I276" s="4" t="e">
        <f>VLOOKUP(ROUND(A276,2),data!$B$6:$C$209,2,0)</f>
        <v>#N/A</v>
      </c>
      <c r="J276" s="4"/>
      <c r="K276" s="21">
        <f>sigmas!A276</f>
        <v>0</v>
      </c>
      <c r="L276" s="21">
        <f>sigmas!B276</f>
        <v>0</v>
      </c>
      <c r="M276" s="21">
        <f>sigmas!C276</f>
        <v>0</v>
      </c>
      <c r="N276" s="21">
        <f t="shared" si="24"/>
        <v>1</v>
      </c>
      <c r="O276" s="21" t="e">
        <f>LOG(N276/10^(-sgraph!$H$13))</f>
        <v>#VALUE!</v>
      </c>
      <c r="P276" s="21"/>
      <c r="Q276" s="21"/>
      <c r="R276" s="21"/>
    </row>
    <row r="277" spans="1:18" x14ac:dyDescent="0.2">
      <c r="A277" s="17">
        <f>A276+data!$I$2</f>
        <v>4.2399999999999531</v>
      </c>
      <c r="B277" s="17">
        <f t="shared" si="21"/>
        <v>5.7543993733721803E-5</v>
      </c>
      <c r="C277" s="17">
        <f>(-data!$B$2)*((B277^3+data!$D$4*B277^2-(data!$F$2+data!$D$4*data!$A$2)*B277-data!$F$2*data!$D$4)/(B277^3+(data!$D$4+data!$C$2)*B277^2+(data!$D$4*data!$C$2-data!$R$2)*B277-data!$D$4*data!$F$2))</f>
        <v>9.6179365283252558</v>
      </c>
      <c r="D277" s="4">
        <f>(-data!$B$2)*((B277^3+data!$E$4*B277^2-(data!$F$2+data!$E$4*data!$A$2)*B277-data!$F$2*data!$E$4)/(B277^3+(data!$E$4+data!$C$2)*B277^2+(data!$E$4*data!$C$2-data!$R$2)*B277-data!$E$4*data!$F$2))</f>
        <v>0.46283800246158585</v>
      </c>
      <c r="E277" s="18">
        <f>IF(OR(A277&lt;data!$G$2,A277 &gt;data!$H$2),"",A277)</f>
        <v>4.2399999999999531</v>
      </c>
      <c r="F277" s="19">
        <f t="shared" si="20"/>
        <v>9.6179365283252558</v>
      </c>
      <c r="G277" s="19">
        <f t="shared" si="22"/>
        <v>0.46283800246158585</v>
      </c>
      <c r="H277" s="4" t="str">
        <f t="shared" si="23"/>
        <v/>
      </c>
      <c r="I277" s="4" t="e">
        <f>VLOOKUP(ROUND(A277,2),data!$B$6:$C$209,2,0)</f>
        <v>#N/A</v>
      </c>
      <c r="J277" s="4"/>
      <c r="K277" s="21">
        <f>sigmas!A277</f>
        <v>0</v>
      </c>
      <c r="L277" s="21">
        <f>sigmas!B277</f>
        <v>0</v>
      </c>
      <c r="M277" s="21">
        <f>sigmas!C277</f>
        <v>0</v>
      </c>
      <c r="N277" s="21">
        <f t="shared" si="24"/>
        <v>1</v>
      </c>
      <c r="O277" s="21" t="e">
        <f>LOG(N277/10^(-sgraph!$H$13))</f>
        <v>#VALUE!</v>
      </c>
      <c r="P277" s="21"/>
      <c r="Q277" s="21"/>
      <c r="R277" s="21"/>
    </row>
    <row r="278" spans="1:18" x14ac:dyDescent="0.2">
      <c r="A278" s="17">
        <f>A277+data!$I$2</f>
        <v>4.2499999999999529</v>
      </c>
      <c r="B278" s="17">
        <f t="shared" si="21"/>
        <v>5.6234132519040985E-5</v>
      </c>
      <c r="C278" s="17">
        <f>(-data!$B$2)*((B278^3+data!$D$4*B278^2-(data!$F$2+data!$D$4*data!$A$2)*B278-data!$F$2*data!$D$4)/(B278^3+(data!$D$4+data!$C$2)*B278^2+(data!$D$4*data!$C$2-data!$R$2)*B278-data!$D$4*data!$F$2))</f>
        <v>9.6264051273468461</v>
      </c>
      <c r="D278" s="4">
        <f>(-data!$B$2)*((B278^3+data!$E$4*B278^2-(data!$F$2+data!$E$4*data!$A$2)*B278-data!$F$2*data!$E$4)/(B278^3+(data!$E$4+data!$C$2)*B278^2+(data!$E$4*data!$C$2-data!$R$2)*B278-data!$E$4*data!$F$2))</f>
        <v>0.47563326094260544</v>
      </c>
      <c r="E278" s="18">
        <f>IF(OR(A278&lt;data!$G$2,A278 &gt;data!$H$2),"",A278)</f>
        <v>4.2499999999999529</v>
      </c>
      <c r="F278" s="19">
        <f t="shared" si="20"/>
        <v>9.6264051273468461</v>
      </c>
      <c r="G278" s="19">
        <f t="shared" si="22"/>
        <v>0.47563326094260544</v>
      </c>
      <c r="H278" s="4" t="str">
        <f t="shared" si="23"/>
        <v/>
      </c>
      <c r="I278" s="4" t="e">
        <f>VLOOKUP(ROUND(A278,2),data!$B$6:$C$209,2,0)</f>
        <v>#N/A</v>
      </c>
      <c r="J278" s="4"/>
      <c r="K278" s="21">
        <f>sigmas!A278</f>
        <v>0</v>
      </c>
      <c r="L278" s="21">
        <f>sigmas!B278</f>
        <v>0</v>
      </c>
      <c r="M278" s="21">
        <f>sigmas!C278</f>
        <v>0</v>
      </c>
      <c r="N278" s="21">
        <f t="shared" si="24"/>
        <v>1</v>
      </c>
      <c r="O278" s="21" t="e">
        <f>LOG(N278/10^(-sgraph!$H$13))</f>
        <v>#VALUE!</v>
      </c>
      <c r="P278" s="21"/>
      <c r="Q278" s="21"/>
      <c r="R278" s="21"/>
    </row>
    <row r="279" spans="1:18" x14ac:dyDescent="0.2">
      <c r="A279" s="17">
        <f>A278+data!$I$2</f>
        <v>4.2599999999999527</v>
      </c>
      <c r="B279" s="17">
        <f t="shared" si="21"/>
        <v>5.4954087385768404E-5</v>
      </c>
      <c r="C279" s="17">
        <f>(-data!$B$2)*((B279^3+data!$D$4*B279^2-(data!$F$2+data!$D$4*data!$A$2)*B279-data!$F$2*data!$D$4)/(B279^3+(data!$D$4+data!$C$2)*B279^2+(data!$D$4*data!$C$2-data!$R$2)*B279-data!$D$4*data!$F$2))</f>
        <v>9.634690924063003</v>
      </c>
      <c r="D279" s="4">
        <f>(-data!$B$2)*((B279^3+data!$E$4*B279^2-(data!$F$2+data!$E$4*data!$A$2)*B279-data!$F$2*data!$E$4)/(B279^3+(data!$E$4+data!$C$2)*B279^2+(data!$E$4*data!$C$2-data!$R$2)*B279-data!$E$4*data!$F$2))</f>
        <v>0.48863764630148221</v>
      </c>
      <c r="E279" s="18">
        <f>IF(OR(A279&lt;data!$G$2,A279 &gt;data!$H$2),"",A279)</f>
        <v>4.2599999999999527</v>
      </c>
      <c r="F279" s="19">
        <f t="shared" si="20"/>
        <v>9.634690924063003</v>
      </c>
      <c r="G279" s="19">
        <f t="shared" si="22"/>
        <v>0.48863764630148221</v>
      </c>
      <c r="H279" s="4" t="str">
        <f t="shared" si="23"/>
        <v/>
      </c>
      <c r="I279" s="4" t="e">
        <f>VLOOKUP(ROUND(A279,2),data!$B$6:$C$209,2,0)</f>
        <v>#N/A</v>
      </c>
      <c r="J279" s="4"/>
      <c r="K279" s="21">
        <f>sigmas!A279</f>
        <v>0</v>
      </c>
      <c r="L279" s="21">
        <f>sigmas!B279</f>
        <v>0</v>
      </c>
      <c r="M279" s="21">
        <f>sigmas!C279</f>
        <v>0</v>
      </c>
      <c r="N279" s="21">
        <f t="shared" si="24"/>
        <v>1</v>
      </c>
      <c r="O279" s="21" t="e">
        <f>LOG(N279/10^(-sgraph!$H$13))</f>
        <v>#VALUE!</v>
      </c>
      <c r="P279" s="21"/>
      <c r="Q279" s="21"/>
      <c r="R279" s="21"/>
    </row>
    <row r="280" spans="1:18" x14ac:dyDescent="0.2">
      <c r="A280" s="17">
        <f>A279+data!$I$2</f>
        <v>4.2699999999999525</v>
      </c>
      <c r="B280" s="17">
        <f t="shared" si="21"/>
        <v>5.3703179637031084E-5</v>
      </c>
      <c r="C280" s="17">
        <f>(-data!$B$2)*((B280^3+data!$D$4*B280^2-(data!$F$2+data!$D$4*data!$A$2)*B280-data!$F$2*data!$D$4)/(B280^3+(data!$D$4+data!$C$2)*B280^2+(data!$D$4*data!$C$2-data!$R$2)*B280-data!$D$4*data!$F$2))</f>
        <v>9.6427976508369593</v>
      </c>
      <c r="D280" s="4">
        <f>(-data!$B$2)*((B280^3+data!$E$4*B280^2-(data!$F$2+data!$E$4*data!$A$2)*B280-data!$F$2*data!$E$4)/(B280^3+(data!$E$4+data!$C$2)*B280^2+(data!$E$4*data!$C$2-data!$R$2)*B280-data!$E$4*data!$F$2))</f>
        <v>0.50185614883933283</v>
      </c>
      <c r="E280" s="18">
        <f>IF(OR(A280&lt;data!$G$2,A280 &gt;data!$H$2),"",A280)</f>
        <v>4.2699999999999525</v>
      </c>
      <c r="F280" s="19">
        <f t="shared" si="20"/>
        <v>9.6427976508369593</v>
      </c>
      <c r="G280" s="19">
        <f t="shared" si="22"/>
        <v>0.50185614883933283</v>
      </c>
      <c r="H280" s="4" t="str">
        <f t="shared" si="23"/>
        <v/>
      </c>
      <c r="I280" s="4" t="e">
        <f>VLOOKUP(ROUND(A280,2),data!$B$6:$C$209,2,0)</f>
        <v>#N/A</v>
      </c>
      <c r="J280" s="4"/>
      <c r="K280" s="21">
        <f>sigmas!A280</f>
        <v>0</v>
      </c>
      <c r="L280" s="21">
        <f>sigmas!B280</f>
        <v>0</v>
      </c>
      <c r="M280" s="21">
        <f>sigmas!C280</f>
        <v>0</v>
      </c>
      <c r="N280" s="21">
        <f t="shared" si="24"/>
        <v>1</v>
      </c>
      <c r="O280" s="21" t="e">
        <f>LOG(N280/10^(-sgraph!$H$13))</f>
        <v>#VALUE!</v>
      </c>
      <c r="P280" s="21"/>
      <c r="Q280" s="21"/>
      <c r="R280" s="21"/>
    </row>
    <row r="281" spans="1:18" x14ac:dyDescent="0.2">
      <c r="A281" s="17">
        <f>A280+data!$I$2</f>
        <v>4.2799999999999523</v>
      </c>
      <c r="B281" s="17">
        <f t="shared" si="21"/>
        <v>5.2480746024982952E-5</v>
      </c>
      <c r="C281" s="17">
        <f>(-data!$B$2)*((B281^3+data!$D$4*B281^2-(data!$F$2+data!$D$4*data!$A$2)*B281-data!$F$2*data!$D$4)/(B281^3+(data!$D$4+data!$C$2)*B281^2+(data!$D$4*data!$C$2-data!$R$2)*B281-data!$D$4*data!$F$2))</f>
        <v>9.6507289730968981</v>
      </c>
      <c r="D281" s="4">
        <f>(-data!$B$2)*((B281^3+data!$E$4*B281^2-(data!$F$2+data!$E$4*data!$A$2)*B281-data!$F$2*data!$E$4)/(B281^3+(data!$E$4+data!$C$2)*B281^2+(data!$E$4*data!$C$2-data!$R$2)*B281-data!$E$4*data!$F$2))</f>
        <v>0.51529379298005262</v>
      </c>
      <c r="E281" s="18">
        <f>IF(OR(A281&lt;data!$G$2,A281 &gt;data!$H$2),"",A281)</f>
        <v>4.2799999999999523</v>
      </c>
      <c r="F281" s="19">
        <f t="shared" si="20"/>
        <v>9.6507289730968981</v>
      </c>
      <c r="G281" s="19">
        <f t="shared" si="22"/>
        <v>0.51529379298005262</v>
      </c>
      <c r="H281" s="4" t="str">
        <f t="shared" si="23"/>
        <v/>
      </c>
      <c r="I281" s="4" t="e">
        <f>VLOOKUP(ROUND(A281,2),data!$B$6:$C$209,2,0)</f>
        <v>#N/A</v>
      </c>
      <c r="J281" s="4"/>
      <c r="K281" s="21">
        <f>sigmas!A281</f>
        <v>0</v>
      </c>
      <c r="L281" s="21">
        <f>sigmas!B281</f>
        <v>0</v>
      </c>
      <c r="M281" s="21">
        <f>sigmas!C281</f>
        <v>0</v>
      </c>
      <c r="N281" s="21">
        <f t="shared" si="24"/>
        <v>1</v>
      </c>
      <c r="O281" s="21" t="e">
        <f>LOG(N281/10^(-sgraph!$H$13))</f>
        <v>#VALUE!</v>
      </c>
      <c r="P281" s="21"/>
      <c r="Q281" s="21"/>
      <c r="R281" s="21"/>
    </row>
    <row r="282" spans="1:18" x14ac:dyDescent="0.2">
      <c r="A282" s="17">
        <f>A281+data!$I$2</f>
        <v>4.2899999999999521</v>
      </c>
      <c r="B282" s="17">
        <f t="shared" si="21"/>
        <v>5.1286138399142139E-5</v>
      </c>
      <c r="C282" s="17">
        <f>(-data!$B$2)*((B282^3+data!$D$4*B282^2-(data!$F$2+data!$D$4*data!$A$2)*B282-data!$F$2*data!$D$4)/(B282^3+(data!$D$4+data!$C$2)*B282^2+(data!$D$4*data!$C$2-data!$R$2)*B282-data!$D$4*data!$F$2))</f>
        <v>9.6584884901289758</v>
      </c>
      <c r="D282" s="4">
        <f>(-data!$B$2)*((B282^3+data!$E$4*B282^2-(data!$F$2+data!$E$4*data!$A$2)*B282-data!$F$2*data!$E$4)/(B282^3+(data!$E$4+data!$C$2)*B282^2+(data!$E$4*data!$C$2-data!$R$2)*B282-data!$E$4*data!$F$2))</f>
        <v>0.52895563681776347</v>
      </c>
      <c r="E282" s="18">
        <f>IF(OR(A282&lt;data!$G$2,A282 &gt;data!$H$2),"",A282)</f>
        <v>4.2899999999999521</v>
      </c>
      <c r="F282" s="19">
        <f t="shared" si="20"/>
        <v>9.6584884901289758</v>
      </c>
      <c r="G282" s="19">
        <f t="shared" si="22"/>
        <v>0.52895563681776347</v>
      </c>
      <c r="H282" s="4" t="str">
        <f t="shared" si="23"/>
        <v/>
      </c>
      <c r="I282" s="4" t="e">
        <f>VLOOKUP(ROUND(A282,2),data!$B$6:$C$209,2,0)</f>
        <v>#N/A</v>
      </c>
      <c r="J282" s="4"/>
      <c r="K282" s="21">
        <f>sigmas!A282</f>
        <v>0</v>
      </c>
      <c r="L282" s="21">
        <f>sigmas!B282</f>
        <v>0</v>
      </c>
      <c r="M282" s="21">
        <f>sigmas!C282</f>
        <v>0</v>
      </c>
      <c r="N282" s="21">
        <f t="shared" si="24"/>
        <v>1</v>
      </c>
      <c r="O282" s="21" t="e">
        <f>LOG(N282/10^(-sgraph!$H$13))</f>
        <v>#VALUE!</v>
      </c>
      <c r="P282" s="21"/>
      <c r="Q282" s="21"/>
      <c r="R282" s="21"/>
    </row>
    <row r="283" spans="1:18" x14ac:dyDescent="0.2">
      <c r="A283" s="17">
        <f>A282+data!$I$2</f>
        <v>4.2999999999999519</v>
      </c>
      <c r="B283" s="17">
        <f t="shared" si="21"/>
        <v>5.0118723362732761E-5</v>
      </c>
      <c r="C283" s="17">
        <f>(-data!$B$2)*((B283^3+data!$D$4*B283^2-(data!$F$2+data!$D$4*data!$A$2)*B283-data!$F$2*data!$D$4)/(B283^3+(data!$D$4+data!$C$2)*B283^2+(data!$D$4*data!$C$2-data!$R$2)*B283-data!$D$4*data!$F$2))</f>
        <v>9.6660797358801105</v>
      </c>
      <c r="D283" s="4">
        <f>(-data!$B$2)*((B283^3+data!$E$4*B283^2-(data!$F$2+data!$E$4*data!$A$2)*B283-data!$F$2*data!$E$4)/(B283^3+(data!$E$4+data!$C$2)*B283^2+(data!$E$4*data!$C$2-data!$R$2)*B283-data!$E$4*data!$F$2))</f>
        <v>0.54284677157622163</v>
      </c>
      <c r="E283" s="18">
        <f>IF(OR(A283&lt;data!$G$2,A283 &gt;data!$H$2),"",A283)</f>
        <v>4.2999999999999519</v>
      </c>
      <c r="F283" s="19">
        <f t="shared" si="20"/>
        <v>9.6660797358801105</v>
      </c>
      <c r="G283" s="19">
        <f t="shared" si="22"/>
        <v>0.54284677157622163</v>
      </c>
      <c r="H283" s="4" t="str">
        <f t="shared" si="23"/>
        <v/>
      </c>
      <c r="I283" s="4" t="e">
        <f>VLOOKUP(ROUND(A283,2),data!$B$6:$C$209,2,0)</f>
        <v>#N/A</v>
      </c>
      <c r="J283" s="4"/>
      <c r="K283" s="21">
        <f>sigmas!A283</f>
        <v>0</v>
      </c>
      <c r="L283" s="21">
        <f>sigmas!B283</f>
        <v>0</v>
      </c>
      <c r="M283" s="21">
        <f>sigmas!C283</f>
        <v>0</v>
      </c>
      <c r="N283" s="21">
        <f t="shared" si="24"/>
        <v>1</v>
      </c>
      <c r="O283" s="21" t="e">
        <f>LOG(N283/10^(-sgraph!$H$13))</f>
        <v>#VALUE!</v>
      </c>
      <c r="P283" s="21"/>
      <c r="Q283" s="21"/>
      <c r="R283" s="21"/>
    </row>
    <row r="284" spans="1:18" x14ac:dyDescent="0.2">
      <c r="A284" s="17">
        <f>A283+data!$I$2</f>
        <v>4.3099999999999516</v>
      </c>
      <c r="B284" s="17">
        <f t="shared" si="21"/>
        <v>4.8977881936850029E-5</v>
      </c>
      <c r="C284" s="17">
        <f>(-data!$B$2)*((B284^3+data!$D$4*B284^2-(data!$F$2+data!$D$4*data!$A$2)*B284-data!$F$2*data!$D$4)/(B284^3+(data!$D$4+data!$C$2)*B284^2+(data!$D$4*data!$C$2-data!$R$2)*B284-data!$D$4*data!$F$2))</f>
        <v>9.673506179769479</v>
      </c>
      <c r="D284" s="4">
        <f>(-data!$B$2)*((B284^3+data!$E$4*B284^2-(data!$F$2+data!$E$4*data!$A$2)*B284-data!$F$2*data!$E$4)/(B284^3+(data!$E$4+data!$C$2)*B284^2+(data!$E$4*data!$C$2-data!$R$2)*B284-data!$E$4*data!$F$2))</f>
        <v>0.55697232097722105</v>
      </c>
      <c r="E284" s="18">
        <f>IF(OR(A284&lt;data!$G$2,A284 &gt;data!$H$2),"",A284)</f>
        <v>4.3099999999999516</v>
      </c>
      <c r="F284" s="19">
        <f t="shared" si="20"/>
        <v>9.673506179769479</v>
      </c>
      <c r="G284" s="19">
        <f t="shared" si="22"/>
        <v>0.55697232097722105</v>
      </c>
      <c r="H284" s="4" t="str">
        <f t="shared" si="23"/>
        <v/>
      </c>
      <c r="I284" s="4" t="e">
        <f>VLOOKUP(ROUND(A284,2),data!$B$6:$C$209,2,0)</f>
        <v>#N/A</v>
      </c>
      <c r="J284" s="4"/>
      <c r="K284" s="21">
        <f>sigmas!A284</f>
        <v>0</v>
      </c>
      <c r="L284" s="21">
        <f>sigmas!B284</f>
        <v>0</v>
      </c>
      <c r="M284" s="21">
        <f>sigmas!C284</f>
        <v>0</v>
      </c>
      <c r="N284" s="21">
        <f t="shared" si="24"/>
        <v>1</v>
      </c>
      <c r="O284" s="21" t="e">
        <f>LOG(N284/10^(-sgraph!$H$13))</f>
        <v>#VALUE!</v>
      </c>
      <c r="P284" s="21"/>
      <c r="Q284" s="21"/>
      <c r="R284" s="21"/>
    </row>
    <row r="285" spans="1:18" x14ac:dyDescent="0.2">
      <c r="A285" s="17">
        <f>A284+data!$I$2</f>
        <v>4.3199999999999514</v>
      </c>
      <c r="B285" s="17">
        <f t="shared" si="21"/>
        <v>4.786300923226913E-5</v>
      </c>
      <c r="C285" s="17">
        <f>(-data!$B$2)*((B285^3+data!$D$4*B285^2-(data!$F$2+data!$D$4*data!$A$2)*B285-data!$F$2*data!$D$4)/(B285^3+(data!$D$4+data!$C$2)*B285^2+(data!$D$4*data!$C$2-data!$R$2)*B285-data!$D$4*data!$F$2))</f>
        <v>9.6807712275074902</v>
      </c>
      <c r="D285" s="4">
        <f>(-data!$B$2)*((B285^3+data!$E$4*B285^2-(data!$F$2+data!$E$4*data!$A$2)*B285-data!$F$2*data!$E$4)/(B285^3+(data!$E$4+data!$C$2)*B285^2+(data!$E$4*data!$C$2-data!$R$2)*B285-data!$E$4*data!$F$2))</f>
        <v>0.57133744051501445</v>
      </c>
      <c r="E285" s="18">
        <f>IF(OR(A285&lt;data!$G$2,A285 &gt;data!$H$2),"",A285)</f>
        <v>4.3199999999999514</v>
      </c>
      <c r="F285" s="19">
        <f t="shared" si="20"/>
        <v>9.6807712275074902</v>
      </c>
      <c r="G285" s="19">
        <f t="shared" si="22"/>
        <v>0.57133744051501445</v>
      </c>
      <c r="H285" s="4" t="str">
        <f t="shared" si="23"/>
        <v/>
      </c>
      <c r="I285" s="4" t="e">
        <f>VLOOKUP(ROUND(A285,2),data!$B$6:$C$209,2,0)</f>
        <v>#N/A</v>
      </c>
      <c r="J285" s="4"/>
      <c r="K285" s="21">
        <f>sigmas!A285</f>
        <v>0</v>
      </c>
      <c r="L285" s="21">
        <f>sigmas!B285</f>
        <v>0</v>
      </c>
      <c r="M285" s="21">
        <f>sigmas!C285</f>
        <v>0</v>
      </c>
      <c r="N285" s="21">
        <f t="shared" si="24"/>
        <v>1</v>
      </c>
      <c r="O285" s="21" t="e">
        <f>LOG(N285/10^(-sgraph!$H$13))</f>
        <v>#VALUE!</v>
      </c>
      <c r="P285" s="21"/>
      <c r="Q285" s="21"/>
      <c r="R285" s="21"/>
    </row>
    <row r="286" spans="1:18" x14ac:dyDescent="0.2">
      <c r="A286" s="17">
        <f>A285+data!$I$2</f>
        <v>4.3299999999999512</v>
      </c>
      <c r="B286" s="17">
        <f t="shared" si="21"/>
        <v>4.6773514128725E-5</v>
      </c>
      <c r="C286" s="17">
        <f>(-data!$B$2)*((B286^3+data!$D$4*B286^2-(data!$F$2+data!$D$4*data!$A$2)*B286-data!$F$2*data!$D$4)/(B286^3+(data!$D$4+data!$C$2)*B286^2+(data!$D$4*data!$C$2-data!$R$2)*B286-data!$D$4*data!$F$2))</f>
        <v>9.6878782219212418</v>
      </c>
      <c r="D286" s="4">
        <f>(-data!$B$2)*((B286^3+data!$E$4*B286^2-(data!$F$2+data!$E$4*data!$A$2)*B286-data!$F$2*data!$E$4)/(B286^3+(data!$E$4+data!$C$2)*B286^2+(data!$E$4*data!$C$2-data!$R$2)*B286-data!$E$4*data!$F$2))</f>
        <v>0.58594731663369504</v>
      </c>
      <c r="E286" s="18">
        <f>IF(OR(A286&lt;data!$G$2,A286 &gt;data!$H$2),"",A286)</f>
        <v>4.3299999999999512</v>
      </c>
      <c r="F286" s="19">
        <f t="shared" si="20"/>
        <v>9.6878782219212418</v>
      </c>
      <c r="G286" s="19">
        <f t="shared" si="22"/>
        <v>0.58594731663369504</v>
      </c>
      <c r="H286" s="4" t="str">
        <f t="shared" si="23"/>
        <v/>
      </c>
      <c r="I286" s="4" t="e">
        <f>VLOOKUP(ROUND(A286,2),data!$B$6:$C$209,2,0)</f>
        <v>#N/A</v>
      </c>
      <c r="J286" s="4"/>
      <c r="K286" s="21">
        <f>sigmas!A286</f>
        <v>0</v>
      </c>
      <c r="L286" s="21">
        <f>sigmas!B286</f>
        <v>0</v>
      </c>
      <c r="M286" s="21">
        <f>sigmas!C286</f>
        <v>0</v>
      </c>
      <c r="N286" s="21">
        <f t="shared" si="24"/>
        <v>1</v>
      </c>
      <c r="O286" s="21" t="e">
        <f>LOG(N286/10^(-sgraph!$H$13))</f>
        <v>#VALUE!</v>
      </c>
      <c r="P286" s="21"/>
      <c r="Q286" s="21"/>
      <c r="R286" s="21"/>
    </row>
    <row r="287" spans="1:18" x14ac:dyDescent="0.2">
      <c r="A287" s="17">
        <f>A286+data!$I$2</f>
        <v>4.339999999999951</v>
      </c>
      <c r="B287" s="17">
        <f t="shared" si="21"/>
        <v>4.5708818961492646E-5</v>
      </c>
      <c r="C287" s="17">
        <f>(-data!$B$2)*((B287^3+data!$D$4*B287^2-(data!$F$2+data!$D$4*data!$A$2)*B287-data!$F$2*data!$D$4)/(B287^3+(data!$D$4+data!$C$2)*B287^2+(data!$D$4*data!$C$2-data!$R$2)*B287-data!$D$4*data!$F$2))</f>
        <v>9.694830443785392</v>
      </c>
      <c r="D287" s="4">
        <f>(-data!$B$2)*((B287^3+data!$E$4*B287^2-(data!$F$2+data!$E$4*data!$A$2)*B287-data!$F$2*data!$E$4)/(B287^3+(data!$E$4+data!$C$2)*B287^2+(data!$E$4*data!$C$2-data!$R$2)*B287-data!$E$4*data!$F$2))</f>
        <v>0.60080716580447191</v>
      </c>
      <c r="E287" s="18">
        <f>IF(OR(A287&lt;data!$G$2,A287 &gt;data!$H$2),"",A287)</f>
        <v>4.339999999999951</v>
      </c>
      <c r="F287" s="19">
        <f t="shared" si="20"/>
        <v>9.694830443785392</v>
      </c>
      <c r="G287" s="19">
        <f t="shared" si="22"/>
        <v>0.60080716580447191</v>
      </c>
      <c r="H287" s="4" t="str">
        <f t="shared" si="23"/>
        <v/>
      </c>
      <c r="I287" s="4" t="e">
        <f>VLOOKUP(ROUND(A287,2),data!$B$6:$C$209,2,0)</f>
        <v>#N/A</v>
      </c>
      <c r="J287" s="4"/>
      <c r="K287" s="21">
        <f>sigmas!A287</f>
        <v>0</v>
      </c>
      <c r="L287" s="21">
        <f>sigmas!B287</f>
        <v>0</v>
      </c>
      <c r="M287" s="21">
        <f>sigmas!C287</f>
        <v>0</v>
      </c>
      <c r="N287" s="21">
        <f t="shared" si="24"/>
        <v>1</v>
      </c>
      <c r="O287" s="21" t="e">
        <f>LOG(N287/10^(-sgraph!$H$13))</f>
        <v>#VALUE!</v>
      </c>
      <c r="P287" s="21"/>
      <c r="Q287" s="21"/>
      <c r="R287" s="21"/>
    </row>
    <row r="288" spans="1:18" x14ac:dyDescent="0.2">
      <c r="A288" s="17">
        <f>A287+data!$I$2</f>
        <v>4.3499999999999508</v>
      </c>
      <c r="B288" s="17">
        <f t="shared" si="21"/>
        <v>4.4668359215101342E-5</v>
      </c>
      <c r="C288" s="17">
        <f>(-data!$B$2)*((B288^3+data!$D$4*B288^2-(data!$F$2+data!$D$4*data!$A$2)*B288-data!$F$2*data!$D$4)/(B288^3+(data!$D$4+data!$C$2)*B288^2+(data!$D$4*data!$C$2-data!$R$2)*B288-data!$D$4*data!$F$2))</f>
        <v>9.7016311126574752</v>
      </c>
      <c r="D288" s="4">
        <f>(-data!$B$2)*((B288^3+data!$E$4*B288^2-(data!$F$2+data!$E$4*data!$A$2)*B288-data!$F$2*data!$E$4)/(B288^3+(data!$E$4+data!$C$2)*B288^2+(data!$E$4*data!$C$2-data!$R$2)*B288-data!$E$4*data!$F$2))</f>
        <v>0.61592223349973418</v>
      </c>
      <c r="E288" s="18">
        <f>IF(OR(A288&lt;data!$G$2,A288 &gt;data!$H$2),"",A288)</f>
        <v>4.3499999999999508</v>
      </c>
      <c r="F288" s="19">
        <f t="shared" si="20"/>
        <v>9.7016311126574752</v>
      </c>
      <c r="G288" s="19">
        <f t="shared" si="22"/>
        <v>0.61592223349973418</v>
      </c>
      <c r="H288" s="4" t="str">
        <f t="shared" si="23"/>
        <v/>
      </c>
      <c r="I288" s="4" t="e">
        <f>VLOOKUP(ROUND(A288,2),data!$B$6:$C$209,2,0)</f>
        <v>#N/A</v>
      </c>
      <c r="J288" s="4"/>
      <c r="K288" s="21">
        <f>sigmas!A288</f>
        <v>0</v>
      </c>
      <c r="L288" s="21">
        <f>sigmas!B288</f>
        <v>0</v>
      </c>
      <c r="M288" s="21">
        <f>sigmas!C288</f>
        <v>0</v>
      </c>
      <c r="N288" s="21">
        <f t="shared" si="24"/>
        <v>1</v>
      </c>
      <c r="O288" s="21" t="e">
        <f>LOG(N288/10^(-sgraph!$H$13))</f>
        <v>#VALUE!</v>
      </c>
      <c r="P288" s="21"/>
      <c r="Q288" s="21"/>
      <c r="R288" s="21"/>
    </row>
    <row r="289" spans="1:18" x14ac:dyDescent="0.2">
      <c r="A289" s="17">
        <f>A288+data!$I$2</f>
        <v>4.3599999999999506</v>
      </c>
      <c r="B289" s="17">
        <f t="shared" si="21"/>
        <v>4.3651583224021513E-5</v>
      </c>
      <c r="C289" s="17">
        <f>(-data!$B$2)*((B289^3+data!$D$4*B289^2-(data!$F$2+data!$D$4*data!$A$2)*B289-data!$F$2*data!$D$4)/(B289^3+(data!$D$4+data!$C$2)*B289^2+(data!$D$4*data!$C$2-data!$R$2)*B289-data!$D$4*data!$F$2))</f>
        <v>9.7082833877167811</v>
      </c>
      <c r="D289" s="4">
        <f>(-data!$B$2)*((B289^3+data!$E$4*B289^2-(data!$F$2+data!$E$4*data!$A$2)*B289-data!$F$2*data!$E$4)/(B289^3+(data!$E$4+data!$C$2)*B289^2+(data!$E$4*data!$C$2-data!$R$2)*B289-data!$E$4*data!$F$2))</f>
        <v>0.63129779306076017</v>
      </c>
      <c r="E289" s="18">
        <f>IF(OR(A289&lt;data!$G$2,A289 &gt;data!$H$2),"",A289)</f>
        <v>4.3599999999999506</v>
      </c>
      <c r="F289" s="19">
        <f t="shared" si="20"/>
        <v>9.7082833877167811</v>
      </c>
      <c r="G289" s="19">
        <f t="shared" si="22"/>
        <v>0.63129779306076017</v>
      </c>
      <c r="H289" s="4" t="str">
        <f t="shared" si="23"/>
        <v/>
      </c>
      <c r="I289" s="4" t="e">
        <f>VLOOKUP(ROUND(A289,2),data!$B$6:$C$209,2,0)</f>
        <v>#N/A</v>
      </c>
      <c r="J289" s="4"/>
      <c r="K289" s="21">
        <f>sigmas!A289</f>
        <v>0</v>
      </c>
      <c r="L289" s="21">
        <f>sigmas!B289</f>
        <v>0</v>
      </c>
      <c r="M289" s="21">
        <f>sigmas!C289</f>
        <v>0</v>
      </c>
      <c r="N289" s="21">
        <f t="shared" si="24"/>
        <v>1</v>
      </c>
      <c r="O289" s="21" t="e">
        <f>LOG(N289/10^(-sgraph!$H$13))</f>
        <v>#VALUE!</v>
      </c>
      <c r="P289" s="21"/>
      <c r="Q289" s="21"/>
      <c r="R289" s="21"/>
    </row>
    <row r="290" spans="1:18" x14ac:dyDescent="0.2">
      <c r="A290" s="17">
        <f>A289+data!$I$2</f>
        <v>4.3699999999999504</v>
      </c>
      <c r="B290" s="17">
        <f t="shared" si="21"/>
        <v>4.2657951880164082E-5</v>
      </c>
      <c r="C290" s="17">
        <f>(-data!$B$2)*((B290^3+data!$D$4*B290^2-(data!$F$2+data!$D$4*data!$A$2)*B290-data!$F$2*data!$D$4)/(B290^3+(data!$D$4+data!$C$2)*B290^2+(data!$D$4*data!$C$2-data!$R$2)*B290-data!$D$4*data!$F$2))</f>
        <v>9.7147903686058417</v>
      </c>
      <c r="D290" s="4">
        <f>(-data!$B$2)*((B290^3+data!$E$4*B290^2-(data!$F$2+data!$E$4*data!$A$2)*B290-data!$F$2*data!$E$4)/(B290^3+(data!$E$4+data!$C$2)*B290^2+(data!$E$4*data!$C$2-data!$R$2)*B290-data!$E$4*data!$F$2))</f>
        <v>0.64693914445593081</v>
      </c>
      <c r="E290" s="18">
        <f>IF(OR(A290&lt;data!$G$2,A290 &gt;data!$H$2),"",A290)</f>
        <v>4.3699999999999504</v>
      </c>
      <c r="F290" s="19">
        <f t="shared" si="20"/>
        <v>9.7147903686058417</v>
      </c>
      <c r="G290" s="19">
        <f t="shared" si="22"/>
        <v>0.64693914445593081</v>
      </c>
      <c r="H290" s="4" t="str">
        <f t="shared" si="23"/>
        <v/>
      </c>
      <c r="I290" s="4" t="e">
        <f>VLOOKUP(ROUND(A290,2),data!$B$6:$C$209,2,0)</f>
        <v>#N/A</v>
      </c>
      <c r="J290" s="4"/>
      <c r="K290" s="21">
        <f>sigmas!A290</f>
        <v>0</v>
      </c>
      <c r="L290" s="21">
        <f>sigmas!B290</f>
        <v>0</v>
      </c>
      <c r="M290" s="21">
        <f>sigmas!C290</f>
        <v>0</v>
      </c>
      <c r="N290" s="21">
        <f t="shared" si="24"/>
        <v>1</v>
      </c>
      <c r="O290" s="21" t="e">
        <f>LOG(N290/10^(-sgraph!$H$13))</f>
        <v>#VALUE!</v>
      </c>
      <c r="P290" s="21"/>
      <c r="Q290" s="21"/>
      <c r="R290" s="21"/>
    </row>
    <row r="291" spans="1:18" x14ac:dyDescent="0.2">
      <c r="A291" s="17">
        <f>A290+data!$I$2</f>
        <v>4.3799999999999502</v>
      </c>
      <c r="B291" s="17">
        <f t="shared" si="21"/>
        <v>4.1686938347038316E-5</v>
      </c>
      <c r="C291" s="17">
        <f>(-data!$B$2)*((B291^3+data!$D$4*B291^2-(data!$F$2+data!$D$4*data!$A$2)*B291-data!$F$2*data!$D$4)/(B291^3+(data!$D$4+data!$C$2)*B291^2+(data!$D$4*data!$C$2-data!$R$2)*B291-data!$D$4*data!$F$2))</f>
        <v>9.7211550962737245</v>
      </c>
      <c r="D291" s="4">
        <f>(-data!$B$2)*((B291^3+data!$E$4*B291^2-(data!$F$2+data!$E$4*data!$A$2)*B291-data!$F$2*data!$E$4)/(B291^3+(data!$E$4+data!$C$2)*B291^2+(data!$E$4*data!$C$2-data!$R$2)*B291-data!$E$4*data!$F$2))</f>
        <v>0.66285161292627715</v>
      </c>
      <c r="E291" s="18">
        <f>IF(OR(A291&lt;data!$G$2,A291 &gt;data!$H$2),"",A291)</f>
        <v>4.3799999999999502</v>
      </c>
      <c r="F291" s="19">
        <f t="shared" si="20"/>
        <v>9.7211550962737245</v>
      </c>
      <c r="G291" s="19">
        <f t="shared" si="22"/>
        <v>0.66285161292627715</v>
      </c>
      <c r="H291" s="4" t="str">
        <f t="shared" si="23"/>
        <v/>
      </c>
      <c r="I291" s="4" t="e">
        <f>VLOOKUP(ROUND(A291,2),data!$B$6:$C$209,2,0)</f>
        <v>#N/A</v>
      </c>
      <c r="J291" s="4"/>
      <c r="K291" s="21">
        <f>sigmas!A291</f>
        <v>0</v>
      </c>
      <c r="L291" s="21">
        <f>sigmas!B291</f>
        <v>0</v>
      </c>
      <c r="M291" s="21">
        <f>sigmas!C291</f>
        <v>0</v>
      </c>
      <c r="N291" s="21">
        <f t="shared" si="24"/>
        <v>1</v>
      </c>
      <c r="O291" s="21" t="e">
        <f>LOG(N291/10^(-sgraph!$H$13))</f>
        <v>#VALUE!</v>
      </c>
      <c r="P291" s="21"/>
      <c r="Q291" s="21"/>
      <c r="R291" s="21"/>
    </row>
    <row r="292" spans="1:18" x14ac:dyDescent="0.2">
      <c r="A292" s="17">
        <f>A291+data!$I$2</f>
        <v>4.3899999999999499</v>
      </c>
      <c r="B292" s="17">
        <f t="shared" si="21"/>
        <v>4.073802778041595E-5</v>
      </c>
      <c r="C292" s="17">
        <f>(-data!$B$2)*((B292^3+data!$D$4*B292^2-(data!$F$2+data!$D$4*data!$A$2)*B292-data!$F$2*data!$D$4)/(B292^3+(data!$D$4+data!$C$2)*B292^2+(data!$D$4*data!$C$2-data!$R$2)*B292-data!$D$4*data!$F$2))</f>
        <v>9.727380553820355</v>
      </c>
      <c r="D292" s="4">
        <f>(-data!$B$2)*((B292^3+data!$E$4*B292^2-(data!$F$2+data!$E$4*data!$A$2)*B292-data!$F$2*data!$E$4)/(B292^3+(data!$E$4+data!$C$2)*B292^2+(data!$E$4*data!$C$2-data!$R$2)*B292-data!$E$4*data!$F$2))</f>
        <v>0.67904054751518717</v>
      </c>
      <c r="E292" s="18">
        <f>IF(OR(A292&lt;data!$G$2,A292 &gt;data!$H$2),"",A292)</f>
        <v>4.3899999999999499</v>
      </c>
      <c r="F292" s="19">
        <f t="shared" si="20"/>
        <v>9.727380553820355</v>
      </c>
      <c r="G292" s="19">
        <f t="shared" si="22"/>
        <v>0.67904054751518717</v>
      </c>
      <c r="H292" s="4" t="str">
        <f t="shared" si="23"/>
        <v/>
      </c>
      <c r="I292" s="4" t="e">
        <f>VLOOKUP(ROUND(A292,2),data!$B$6:$C$209,2,0)</f>
        <v>#N/A</v>
      </c>
      <c r="J292" s="4"/>
      <c r="K292" s="21">
        <f>sigmas!A292</f>
        <v>0</v>
      </c>
      <c r="L292" s="21">
        <f>sigmas!B292</f>
        <v>0</v>
      </c>
      <c r="M292" s="21">
        <f>sigmas!C292</f>
        <v>0</v>
      </c>
      <c r="N292" s="21">
        <f t="shared" si="24"/>
        <v>1</v>
      </c>
      <c r="O292" s="21" t="e">
        <f>LOG(N292/10^(-sgraph!$H$13))</f>
        <v>#VALUE!</v>
      </c>
      <c r="P292" s="21"/>
      <c r="Q292" s="21"/>
      <c r="R292" s="21"/>
    </row>
    <row r="293" spans="1:18" x14ac:dyDescent="0.2">
      <c r="A293" s="17">
        <f>A292+data!$I$2</f>
        <v>4.3999999999999497</v>
      </c>
      <c r="B293" s="17">
        <f t="shared" si="21"/>
        <v>3.9810717055354296E-5</v>
      </c>
      <c r="C293" s="17">
        <f>(-data!$B$2)*((B293^3+data!$D$4*B293^2-(data!$F$2+data!$D$4*data!$A$2)*B293-data!$F$2*data!$D$4)/(B293^3+(data!$D$4+data!$C$2)*B293^2+(data!$D$4*data!$C$2-data!$R$2)*B293-data!$D$4*data!$F$2))</f>
        <v>9.7334696673410672</v>
      </c>
      <c r="D293" s="4">
        <f>(-data!$B$2)*((B293^3+data!$E$4*B293^2-(data!$F$2+data!$E$4*data!$A$2)*B293-data!$F$2*data!$E$4)/(B293^3+(data!$E$4+data!$C$2)*B293^2+(data!$E$4*data!$C$2-data!$R$2)*B293-data!$E$4*data!$F$2))</f>
        <v>0.69551131947909539</v>
      </c>
      <c r="E293" s="18">
        <f>IF(OR(A293&lt;data!$G$2,A293 &gt;data!$H$2),"",A293)</f>
        <v>4.3999999999999497</v>
      </c>
      <c r="F293" s="19">
        <f t="shared" si="20"/>
        <v>9.7334696673410672</v>
      </c>
      <c r="G293" s="19">
        <f t="shared" si="22"/>
        <v>0.69551131947909539</v>
      </c>
      <c r="H293" s="4" t="str">
        <f t="shared" si="23"/>
        <v/>
      </c>
      <c r="I293" s="4" t="e">
        <f>VLOOKUP(ROUND(A293,2),data!$B$6:$C$209,2,0)</f>
        <v>#N/A</v>
      </c>
      <c r="J293" s="4"/>
      <c r="K293" s="21">
        <f>sigmas!A293</f>
        <v>0</v>
      </c>
      <c r="L293" s="21">
        <f>sigmas!B293</f>
        <v>0</v>
      </c>
      <c r="M293" s="21">
        <f>sigmas!C293</f>
        <v>0</v>
      </c>
      <c r="N293" s="21">
        <f t="shared" si="24"/>
        <v>1</v>
      </c>
      <c r="O293" s="21" t="e">
        <f>LOG(N293/10^(-sgraph!$H$13))</f>
        <v>#VALUE!</v>
      </c>
      <c r="P293" s="21"/>
      <c r="Q293" s="21"/>
      <c r="R293" s="21"/>
    </row>
    <row r="294" spans="1:18" x14ac:dyDescent="0.2">
      <c r="A294" s="17">
        <f>A293+data!$I$2</f>
        <v>4.4099999999999495</v>
      </c>
      <c r="B294" s="17">
        <f t="shared" si="21"/>
        <v>3.8904514499432532E-5</v>
      </c>
      <c r="C294" s="17">
        <f>(-data!$B$2)*((B294^3+data!$D$4*B294^2-(data!$F$2+data!$D$4*data!$A$2)*B294-data!$F$2*data!$D$4)/(B294^3+(data!$D$4+data!$C$2)*B294^2+(data!$D$4*data!$C$2-data!$R$2)*B294-data!$D$4*data!$F$2))</f>
        <v>9.7394253067706806</v>
      </c>
      <c r="D294" s="4">
        <f>(-data!$B$2)*((B294^3+data!$E$4*B294^2-(data!$F$2+data!$E$4*data!$A$2)*B294-data!$F$2*data!$E$4)/(B294^3+(data!$E$4+data!$C$2)*B294^2+(data!$E$4*data!$C$2-data!$R$2)*B294-data!$E$4*data!$F$2))</f>
        <v>0.71226932057600745</v>
      </c>
      <c r="E294" s="18">
        <f>IF(OR(A294&lt;data!$G$2,A294 &gt;data!$H$2),"",A294)</f>
        <v>4.4099999999999495</v>
      </c>
      <c r="F294" s="19">
        <f t="shared" si="20"/>
        <v>9.7394253067706806</v>
      </c>
      <c r="G294" s="19">
        <f t="shared" si="22"/>
        <v>0.71226932057600745</v>
      </c>
      <c r="H294" s="4" t="str">
        <f t="shared" si="23"/>
        <v/>
      </c>
      <c r="I294" s="4" t="e">
        <f>VLOOKUP(ROUND(A294,2),data!$B$6:$C$209,2,0)</f>
        <v>#N/A</v>
      </c>
      <c r="J294" s="4"/>
      <c r="K294" s="21">
        <f>sigmas!A294</f>
        <v>0</v>
      </c>
      <c r="L294" s="21">
        <f>sigmas!B294</f>
        <v>0</v>
      </c>
      <c r="M294" s="21">
        <f>sigmas!C294</f>
        <v>0</v>
      </c>
      <c r="N294" s="21">
        <f t="shared" si="24"/>
        <v>1</v>
      </c>
      <c r="O294" s="21" t="e">
        <f>LOG(N294/10^(-sgraph!$H$13))</f>
        <v>#VALUE!</v>
      </c>
      <c r="P294" s="21"/>
      <c r="Q294" s="21"/>
      <c r="R294" s="21"/>
    </row>
    <row r="295" spans="1:18" x14ac:dyDescent="0.2">
      <c r="A295" s="17">
        <f>A294+data!$I$2</f>
        <v>4.4199999999999493</v>
      </c>
      <c r="B295" s="17">
        <f t="shared" si="21"/>
        <v>3.8018939632060494E-5</v>
      </c>
      <c r="C295" s="17">
        <f>(-data!$B$2)*((B295^3+data!$D$4*B295^2-(data!$F$2+data!$D$4*data!$A$2)*B295-data!$F$2*data!$D$4)/(B295^3+(data!$D$4+data!$C$2)*B295^2+(data!$D$4*data!$C$2-data!$R$2)*B295-data!$D$4*data!$F$2))</f>
        <v>9.7452502867264599</v>
      </c>
      <c r="D295" s="4">
        <f>(-data!$B$2)*((B295^3+data!$E$4*B295^2-(data!$F$2+data!$E$4*data!$A$2)*B295-data!$F$2*data!$E$4)/(B295^3+(data!$E$4+data!$C$2)*B295^2+(data!$E$4*data!$C$2-data!$R$2)*B295-data!$E$4*data!$F$2))</f>
        <v>0.72931996122870169</v>
      </c>
      <c r="E295" s="18">
        <f>IF(OR(A295&lt;data!$G$2,A295 &gt;data!$H$2),"",A295)</f>
        <v>4.4199999999999493</v>
      </c>
      <c r="F295" s="19">
        <f t="shared" si="20"/>
        <v>9.7452502867264599</v>
      </c>
      <c r="G295" s="19">
        <f t="shared" si="22"/>
        <v>0.72931996122870169</v>
      </c>
      <c r="H295" s="4" t="str">
        <f t="shared" si="23"/>
        <v/>
      </c>
      <c r="I295" s="4" t="e">
        <f>VLOOKUP(ROUND(A295,2),data!$B$6:$C$209,2,0)</f>
        <v>#N/A</v>
      </c>
      <c r="J295" s="4"/>
      <c r="K295" s="21">
        <f>sigmas!A295</f>
        <v>0</v>
      </c>
      <c r="L295" s="21">
        <f>sigmas!B295</f>
        <v>0</v>
      </c>
      <c r="M295" s="21">
        <f>sigmas!C295</f>
        <v>0</v>
      </c>
      <c r="N295" s="21">
        <f t="shared" si="24"/>
        <v>1</v>
      </c>
      <c r="O295" s="21" t="e">
        <f>LOG(N295/10^(-sgraph!$H$13))</f>
        <v>#VALUE!</v>
      </c>
      <c r="P295" s="21"/>
      <c r="Q295" s="21"/>
      <c r="R295" s="21"/>
    </row>
    <row r="296" spans="1:18" x14ac:dyDescent="0.2">
      <c r="A296" s="17">
        <f>A295+data!$I$2</f>
        <v>4.4299999999999491</v>
      </c>
      <c r="B296" s="17">
        <f t="shared" si="21"/>
        <v>3.7153522909721601E-5</v>
      </c>
      <c r="C296" s="17">
        <f>(-data!$B$2)*((B296^3+data!$D$4*B296^2-(data!$F$2+data!$D$4*data!$A$2)*B296-data!$F$2*data!$D$4)/(B296^3+(data!$D$4+data!$C$2)*B296^2+(data!$D$4*data!$C$2-data!$R$2)*B296-data!$D$4*data!$F$2))</f>
        <v>9.7509473673492533</v>
      </c>
      <c r="D296" s="4">
        <f>(-data!$B$2)*((B296^3+data!$E$4*B296^2-(data!$F$2+data!$E$4*data!$A$2)*B296-data!$F$2*data!$E$4)/(B296^3+(data!$E$4+data!$C$2)*B296^2+(data!$E$4*data!$C$2-data!$R$2)*B296-data!$E$4*data!$F$2))</f>
        <v>0.74666866855949499</v>
      </c>
      <c r="E296" s="18">
        <f>IF(OR(A296&lt;data!$G$2,A296 &gt;data!$H$2),"",A296)</f>
        <v>4.4299999999999491</v>
      </c>
      <c r="F296" s="19">
        <f t="shared" si="20"/>
        <v>9.7509473673492533</v>
      </c>
      <c r="G296" s="19">
        <f t="shared" si="22"/>
        <v>0.74666866855949499</v>
      </c>
      <c r="H296" s="4" t="str">
        <f t="shared" si="23"/>
        <v/>
      </c>
      <c r="I296" s="4" t="e">
        <f>VLOOKUP(ROUND(A296,2),data!$B$6:$C$209,2,0)</f>
        <v>#N/A</v>
      </c>
      <c r="J296" s="4"/>
      <c r="K296" s="21">
        <f>sigmas!A296</f>
        <v>0</v>
      </c>
      <c r="L296" s="21">
        <f>sigmas!B296</f>
        <v>0</v>
      </c>
      <c r="M296" s="21">
        <f>sigmas!C296</f>
        <v>0</v>
      </c>
      <c r="N296" s="21">
        <f t="shared" si="24"/>
        <v>1</v>
      </c>
      <c r="O296" s="21" t="e">
        <f>LOG(N296/10^(-sgraph!$H$13))</f>
        <v>#VALUE!</v>
      </c>
      <c r="P296" s="21"/>
      <c r="Q296" s="21"/>
      <c r="R296" s="21"/>
    </row>
    <row r="297" spans="1:18" x14ac:dyDescent="0.2">
      <c r="A297" s="17">
        <f>A296+data!$I$2</f>
        <v>4.4399999999999489</v>
      </c>
      <c r="B297" s="17">
        <f t="shared" si="21"/>
        <v>3.6307805477014382E-5</v>
      </c>
      <c r="C297" s="17">
        <f>(-data!$B$2)*((B297^3+data!$D$4*B297^2-(data!$F$2+data!$D$4*data!$A$2)*B297-data!$F$2*data!$D$4)/(B297^3+(data!$D$4+data!$C$2)*B297^2+(data!$D$4*data!$C$2-data!$R$2)*B297-data!$D$4*data!$F$2))</f>
        <v>9.7565192551422495</v>
      </c>
      <c r="D297" s="4">
        <f>(-data!$B$2)*((B297^3+data!$E$4*B297^2-(data!$F$2+data!$E$4*data!$A$2)*B297-data!$F$2*data!$E$4)/(B297^3+(data!$E$4+data!$C$2)*B297^2+(data!$E$4*data!$C$2-data!$R$2)*B297-data!$E$4*data!$F$2))</f>
        <v>0.76432088429350009</v>
      </c>
      <c r="E297" s="18">
        <f>IF(OR(A297&lt;data!$G$2,A297 &gt;data!$H$2),"",A297)</f>
        <v>4.4399999999999489</v>
      </c>
      <c r="F297" s="19">
        <f t="shared" si="20"/>
        <v>9.7565192551422495</v>
      </c>
      <c r="G297" s="19">
        <f t="shared" si="22"/>
        <v>0.76432088429350009</v>
      </c>
      <c r="H297" s="4" t="str">
        <f t="shared" si="23"/>
        <v/>
      </c>
      <c r="I297" s="4" t="e">
        <f>VLOOKUP(ROUND(A297,2),data!$B$6:$C$209,2,0)</f>
        <v>#N/A</v>
      </c>
      <c r="J297" s="4"/>
      <c r="K297" s="21">
        <f>sigmas!A297</f>
        <v>0</v>
      </c>
      <c r="L297" s="21">
        <f>sigmas!B297</f>
        <v>0</v>
      </c>
      <c r="M297" s="21">
        <f>sigmas!C297</f>
        <v>0</v>
      </c>
      <c r="N297" s="21">
        <f t="shared" si="24"/>
        <v>1</v>
      </c>
      <c r="O297" s="21" t="e">
        <f>LOG(N297/10^(-sgraph!$H$13))</f>
        <v>#VALUE!</v>
      </c>
      <c r="P297" s="21"/>
      <c r="Q297" s="21"/>
      <c r="R297" s="21"/>
    </row>
    <row r="298" spans="1:18" x14ac:dyDescent="0.2">
      <c r="A298" s="17">
        <f>A297+data!$I$2</f>
        <v>4.4499999999999487</v>
      </c>
      <c r="B298" s="17">
        <f t="shared" si="21"/>
        <v>3.5481338923361701E-5</v>
      </c>
      <c r="C298" s="17">
        <f>(-data!$B$2)*((B298^3+data!$D$4*B298^2-(data!$F$2+data!$D$4*data!$A$2)*B298-data!$F$2*data!$D$4)/(B298^3+(data!$D$4+data!$C$2)*B298^2+(data!$D$4*data!$C$2-data!$R$2)*B298-data!$D$4*data!$F$2))</f>
        <v>9.7619686038067925</v>
      </c>
      <c r="D298" s="4">
        <f>(-data!$B$2)*((B298^3+data!$E$4*B298^2-(data!$F$2+data!$E$4*data!$A$2)*B298-data!$F$2*data!$E$4)/(B298^3+(data!$E$4+data!$C$2)*B298^2+(data!$E$4*data!$C$2-data!$R$2)*B298-data!$E$4*data!$F$2))</f>
        <v>0.78228206252731969</v>
      </c>
      <c r="E298" s="18">
        <f>IF(OR(A298&lt;data!$G$2,A298 &gt;data!$H$2),"",A298)</f>
        <v>4.4499999999999487</v>
      </c>
      <c r="F298" s="19">
        <f t="shared" si="20"/>
        <v>9.7619686038067925</v>
      </c>
      <c r="G298" s="19">
        <f t="shared" si="22"/>
        <v>0.78228206252731969</v>
      </c>
      <c r="H298" s="4" t="str">
        <f t="shared" si="23"/>
        <v/>
      </c>
      <c r="I298" s="4" t="e">
        <f>VLOOKUP(ROUND(A298,2),data!$B$6:$C$209,2,0)</f>
        <v>#N/A</v>
      </c>
      <c r="J298" s="4"/>
      <c r="K298" s="21">
        <f>sigmas!A298</f>
        <v>0</v>
      </c>
      <c r="L298" s="21">
        <f>sigmas!B298</f>
        <v>0</v>
      </c>
      <c r="M298" s="21">
        <f>sigmas!C298</f>
        <v>0</v>
      </c>
      <c r="N298" s="21">
        <f t="shared" si="24"/>
        <v>1</v>
      </c>
      <c r="O298" s="21" t="e">
        <f>LOG(N298/10^(-sgraph!$H$13))</f>
        <v>#VALUE!</v>
      </c>
      <c r="P298" s="21"/>
      <c r="Q298" s="21"/>
      <c r="R298" s="21"/>
    </row>
    <row r="299" spans="1:18" x14ac:dyDescent="0.2">
      <c r="A299" s="17">
        <f>A298+data!$I$2</f>
        <v>4.4599999999999485</v>
      </c>
      <c r="B299" s="17">
        <f t="shared" si="21"/>
        <v>3.4673685045257227E-5</v>
      </c>
      <c r="C299" s="17">
        <f>(-data!$B$2)*((B299^3+data!$D$4*B299^2-(data!$F$2+data!$D$4*data!$A$2)*B299-data!$F$2*data!$D$4)/(B299^3+(data!$D$4+data!$C$2)*B299^2+(data!$D$4*data!$C$2-data!$R$2)*B299-data!$D$4*data!$F$2))</f>
        <v>9.767298015074644</v>
      </c>
      <c r="D299" s="4">
        <f>(-data!$B$2)*((B299^3+data!$E$4*B299^2-(data!$F$2+data!$E$4*data!$A$2)*B299-data!$F$2*data!$E$4)/(B299^3+(data!$E$4+data!$C$2)*B299^2+(data!$E$4*data!$C$2-data!$R$2)*B299-data!$E$4*data!$F$2))</f>
        <v>0.80055766736023415</v>
      </c>
      <c r="E299" s="18">
        <f>IF(OR(A299&lt;data!$G$2,A299 &gt;data!$H$2),"",A299)</f>
        <v>4.4599999999999485</v>
      </c>
      <c r="F299" s="19">
        <f t="shared" si="20"/>
        <v>9.767298015074644</v>
      </c>
      <c r="G299" s="19">
        <f t="shared" si="22"/>
        <v>0.80055766736023415</v>
      </c>
      <c r="H299" s="4" t="str">
        <f t="shared" si="23"/>
        <v/>
      </c>
      <c r="I299" s="4" t="e">
        <f>VLOOKUP(ROUND(A299,2),data!$B$6:$C$209,2,0)</f>
        <v>#N/A</v>
      </c>
      <c r="J299" s="4"/>
      <c r="K299" s="21">
        <f>sigmas!A299</f>
        <v>0</v>
      </c>
      <c r="L299" s="21">
        <f>sigmas!B299</f>
        <v>0</v>
      </c>
      <c r="M299" s="21">
        <f>sigmas!C299</f>
        <v>0</v>
      </c>
      <c r="N299" s="21">
        <f t="shared" si="24"/>
        <v>1</v>
      </c>
      <c r="O299" s="21" t="e">
        <f>LOG(N299/10^(-sgraph!$H$13))</f>
        <v>#VALUE!</v>
      </c>
      <c r="P299" s="21"/>
      <c r="Q299" s="21"/>
      <c r="R299" s="21"/>
    </row>
    <row r="300" spans="1:18" x14ac:dyDescent="0.2">
      <c r="A300" s="17">
        <f>A299+data!$I$2</f>
        <v>4.4699999999999482</v>
      </c>
      <c r="B300" s="17">
        <f t="shared" si="21"/>
        <v>3.3884415613924288E-5</v>
      </c>
      <c r="C300" s="17">
        <f>(-data!$B$2)*((B300^3+data!$D$4*B300^2-(data!$F$2+data!$D$4*data!$A$2)*B300-data!$F$2*data!$D$4)/(B300^3+(data!$D$4+data!$C$2)*B300^2+(data!$D$4*data!$C$2-data!$R$2)*B300-data!$D$4*data!$F$2))</f>
        <v>9.7725100395362929</v>
      </c>
      <c r="D300" s="4">
        <f>(-data!$B$2)*((B300^3+data!$E$4*B300^2-(data!$F$2+data!$E$4*data!$A$2)*B300-data!$F$2*data!$E$4)/(B300^3+(data!$E$4+data!$C$2)*B300^2+(data!$E$4*data!$C$2-data!$R$2)*B300-data!$E$4*data!$F$2))</f>
        <v>0.81915317038495294</v>
      </c>
      <c r="E300" s="18">
        <f>IF(OR(A300&lt;data!$G$2,A300 &gt;data!$H$2),"",A300)</f>
        <v>4.4699999999999482</v>
      </c>
      <c r="F300" s="19">
        <f t="shared" si="20"/>
        <v>9.7725100395362929</v>
      </c>
      <c r="G300" s="19">
        <f t="shared" si="22"/>
        <v>0.81915317038495294</v>
      </c>
      <c r="H300" s="4" t="str">
        <f t="shared" si="23"/>
        <v/>
      </c>
      <c r="I300" s="4" t="e">
        <f>VLOOKUP(ROUND(A300,2),data!$B$6:$C$209,2,0)</f>
        <v>#N/A</v>
      </c>
      <c r="J300" s="4"/>
      <c r="K300" s="21">
        <f>sigmas!A300</f>
        <v>0</v>
      </c>
      <c r="L300" s="21">
        <f>sigmas!B300</f>
        <v>0</v>
      </c>
      <c r="M300" s="21">
        <f>sigmas!C300</f>
        <v>0</v>
      </c>
      <c r="N300" s="21">
        <f t="shared" si="24"/>
        <v>1</v>
      </c>
      <c r="O300" s="21" t="e">
        <f>LOG(N300/10^(-sgraph!$H$13))</f>
        <v>#VALUE!</v>
      </c>
      <c r="P300" s="21"/>
      <c r="Q300" s="21"/>
      <c r="R300" s="21"/>
    </row>
    <row r="301" spans="1:18" x14ac:dyDescent="0.2">
      <c r="A301" s="17">
        <f>A300+data!$I$2</f>
        <v>4.479999999999948</v>
      </c>
      <c r="B301" s="17">
        <f t="shared" si="21"/>
        <v>3.3113112148263054E-5</v>
      </c>
      <c r="C301" s="17">
        <f>(-data!$B$2)*((B301^3+data!$D$4*B301^2-(data!$F$2+data!$D$4*data!$A$2)*B301-data!$F$2*data!$D$4)/(B301^3+(data!$D$4+data!$C$2)*B301^2+(data!$D$4*data!$C$2-data!$R$2)*B301-data!$D$4*data!$F$2))</f>
        <v>9.7776071774647484</v>
      </c>
      <c r="D301" s="4">
        <f>(-data!$B$2)*((B301^3+data!$E$4*B301^2-(data!$F$2+data!$E$4*data!$A$2)*B301-data!$F$2*data!$E$4)/(B301^3+(data!$E$4+data!$C$2)*B301^2+(data!$E$4*data!$C$2-data!$R$2)*B301-data!$E$4*data!$F$2))</f>
        <v>0.83807404803512509</v>
      </c>
      <c r="E301" s="18">
        <f>IF(OR(A301&lt;data!$G$2,A301 &gt;data!$H$2),"",A301)</f>
        <v>4.479999999999948</v>
      </c>
      <c r="F301" s="19">
        <f t="shared" si="20"/>
        <v>9.7776071774647484</v>
      </c>
      <c r="G301" s="19">
        <f t="shared" si="22"/>
        <v>0.83807404803512509</v>
      </c>
      <c r="H301" s="4" t="str">
        <f t="shared" si="23"/>
        <v/>
      </c>
      <c r="I301" s="4" t="e">
        <f>VLOOKUP(ROUND(A301,2),data!$B$6:$C$209,2,0)</f>
        <v>#N/A</v>
      </c>
      <c r="J301" s="4"/>
      <c r="K301" s="21">
        <f>sigmas!A301</f>
        <v>0</v>
      </c>
      <c r="L301" s="21">
        <f>sigmas!B301</f>
        <v>0</v>
      </c>
      <c r="M301" s="21">
        <f>sigmas!C301</f>
        <v>0</v>
      </c>
      <c r="N301" s="21">
        <f t="shared" si="24"/>
        <v>1</v>
      </c>
      <c r="O301" s="21" t="e">
        <f>LOG(N301/10^(-sgraph!$H$13))</f>
        <v>#VALUE!</v>
      </c>
      <c r="P301" s="21"/>
      <c r="Q301" s="21"/>
      <c r="R301" s="21"/>
    </row>
    <row r="302" spans="1:18" x14ac:dyDescent="0.2">
      <c r="A302" s="17">
        <f>A301+data!$I$2</f>
        <v>4.4899999999999478</v>
      </c>
      <c r="B302" s="17">
        <f t="shared" si="21"/>
        <v>3.2359365692966685E-5</v>
      </c>
      <c r="C302" s="17">
        <f>(-data!$B$2)*((B302^3+data!$D$4*B302^2-(data!$F$2+data!$D$4*data!$A$2)*B302-data!$F$2*data!$D$4)/(B302^3+(data!$D$4+data!$C$2)*B302^2+(data!$D$4*data!$C$2-data!$R$2)*B302-data!$D$4*data!$F$2))</f>
        <v>9.7825918796344027</v>
      </c>
      <c r="D302" s="4">
        <f>(-data!$B$2)*((B302^3+data!$E$4*B302^2-(data!$F$2+data!$E$4*data!$A$2)*B302-data!$F$2*data!$E$4)/(B302^3+(data!$E$4+data!$C$2)*B302^2+(data!$E$4*data!$C$2-data!$R$2)*B302-data!$E$4*data!$F$2))</f>
        <v>0.85732577878686933</v>
      </c>
      <c r="E302" s="18">
        <f>IF(OR(A302&lt;data!$G$2,A302 &gt;data!$H$2),"",A302)</f>
        <v>4.4899999999999478</v>
      </c>
      <c r="F302" s="19">
        <f t="shared" si="20"/>
        <v>9.7825918796344027</v>
      </c>
      <c r="G302" s="19">
        <f t="shared" si="22"/>
        <v>0.85732577878686933</v>
      </c>
      <c r="H302" s="4" t="str">
        <f t="shared" si="23"/>
        <v/>
      </c>
      <c r="I302" s="4" t="e">
        <f>VLOOKUP(ROUND(A302,2),data!$B$6:$C$209,2,0)</f>
        <v>#N/A</v>
      </c>
      <c r="J302" s="4"/>
      <c r="K302" s="21">
        <f>sigmas!A302</f>
        <v>0</v>
      </c>
      <c r="L302" s="21">
        <f>sigmas!B302</f>
        <v>0</v>
      </c>
      <c r="M302" s="21">
        <f>sigmas!C302</f>
        <v>0</v>
      </c>
      <c r="N302" s="21">
        <f t="shared" si="24"/>
        <v>1</v>
      </c>
      <c r="O302" s="21" t="e">
        <f>LOG(N302/10^(-sgraph!$H$13))</f>
        <v>#VALUE!</v>
      </c>
      <c r="P302" s="21"/>
      <c r="Q302" s="21"/>
      <c r="R302" s="21"/>
    </row>
    <row r="303" spans="1:18" x14ac:dyDescent="0.2">
      <c r="A303" s="17">
        <f>A302+data!$I$2</f>
        <v>4.4999999999999476</v>
      </c>
      <c r="B303" s="17">
        <f t="shared" si="21"/>
        <v>3.162277660168757E-5</v>
      </c>
      <c r="C303" s="17">
        <f>(-data!$B$2)*((B303^3+data!$D$4*B303^2-(data!$F$2+data!$D$4*data!$A$2)*B303-data!$F$2*data!$D$4)/(B303^3+(data!$D$4+data!$C$2)*B303^2+(data!$D$4*data!$C$2-data!$R$2)*B303-data!$D$4*data!$F$2))</f>
        <v>9.7874665481345868</v>
      </c>
      <c r="D303" s="4">
        <f>(-data!$B$2)*((B303^3+data!$E$4*B303^2-(data!$F$2+data!$E$4*data!$A$2)*B303-data!$F$2*data!$E$4)/(B303^3+(data!$E$4+data!$C$2)*B303^2+(data!$E$4*data!$C$2-data!$R$2)*B303-data!$E$4*data!$F$2))</f>
        <v>0.87691384021171925</v>
      </c>
      <c r="E303" s="18">
        <f>IF(OR(A303&lt;data!$G$2,A303 &gt;data!$H$2),"",A303)</f>
        <v>4.4999999999999476</v>
      </c>
      <c r="F303" s="19">
        <f t="shared" si="20"/>
        <v>9.7874665481345868</v>
      </c>
      <c r="G303" s="19">
        <f t="shared" si="22"/>
        <v>0.87691384021171925</v>
      </c>
      <c r="H303" s="4" t="str">
        <f t="shared" si="23"/>
        <v/>
      </c>
      <c r="I303" s="4" t="e">
        <f>VLOOKUP(ROUND(A303,2),data!$B$6:$C$209,2,0)</f>
        <v>#N/A</v>
      </c>
      <c r="J303" s="4"/>
      <c r="K303" s="21">
        <f>sigmas!A303</f>
        <v>0</v>
      </c>
      <c r="L303" s="21">
        <f>sigmas!B303</f>
        <v>0</v>
      </c>
      <c r="M303" s="21">
        <f>sigmas!C303</f>
        <v>0</v>
      </c>
      <c r="N303" s="21">
        <f t="shared" si="24"/>
        <v>1</v>
      </c>
      <c r="O303" s="21" t="e">
        <f>LOG(N303/10^(-sgraph!$H$13))</f>
        <v>#VALUE!</v>
      </c>
      <c r="P303" s="21"/>
      <c r="Q303" s="21"/>
      <c r="R303" s="21"/>
    </row>
    <row r="304" spans="1:18" x14ac:dyDescent="0.2">
      <c r="A304" s="17">
        <f>A303+data!$I$2</f>
        <v>4.5099999999999474</v>
      </c>
      <c r="B304" s="17">
        <f t="shared" si="21"/>
        <v>3.09029543251396E-5</v>
      </c>
      <c r="C304" s="17">
        <f>(-data!$B$2)*((B304^3+data!$D$4*B304^2-(data!$F$2+data!$D$4*data!$A$2)*B304-data!$F$2*data!$D$4)/(B304^3+(data!$D$4+data!$C$2)*B304^2+(data!$D$4*data!$C$2-data!$R$2)*B304-data!$D$4*data!$F$2))</f>
        <v>9.7922335371773404</v>
      </c>
      <c r="D304" s="4">
        <f>(-data!$B$2)*((B304^3+data!$E$4*B304^2-(data!$F$2+data!$E$4*data!$A$2)*B304-data!$F$2*data!$E$4)/(B304^3+(data!$E$4+data!$C$2)*B304^2+(data!$E$4*data!$C$2-data!$R$2)*B304-data!$E$4*data!$F$2))</f>
        <v>0.89684370587848683</v>
      </c>
      <c r="E304" s="18">
        <f>IF(OR(A304&lt;data!$G$2,A304 &gt;data!$H$2),"",A304)</f>
        <v>4.5099999999999474</v>
      </c>
      <c r="F304" s="19">
        <f t="shared" si="20"/>
        <v>9.7922335371773404</v>
      </c>
      <c r="G304" s="19">
        <f t="shared" si="22"/>
        <v>0.89684370587848683</v>
      </c>
      <c r="H304" s="4" t="str">
        <f t="shared" si="23"/>
        <v/>
      </c>
      <c r="I304" s="4" t="e">
        <f>VLOOKUP(ROUND(A304,2),data!$B$6:$C$209,2,0)</f>
        <v>#N/A</v>
      </c>
      <c r="J304" s="4"/>
      <c r="K304" s="21">
        <f>sigmas!A304</f>
        <v>0</v>
      </c>
      <c r="L304" s="21">
        <f>sigmas!B304</f>
        <v>0</v>
      </c>
      <c r="M304" s="21">
        <f>sigmas!C304</f>
        <v>0</v>
      </c>
      <c r="N304" s="21">
        <f t="shared" si="24"/>
        <v>1</v>
      </c>
      <c r="O304" s="21" t="e">
        <f>LOG(N304/10^(-sgraph!$H$13))</f>
        <v>#VALUE!</v>
      </c>
      <c r="P304" s="21"/>
      <c r="Q304" s="21"/>
      <c r="R304" s="21"/>
    </row>
    <row r="305" spans="1:18" x14ac:dyDescent="0.2">
      <c r="A305" s="17">
        <f>A304+data!$I$2</f>
        <v>4.5199999999999472</v>
      </c>
      <c r="B305" s="17">
        <f t="shared" si="21"/>
        <v>3.0199517204023831E-5</v>
      </c>
      <c r="C305" s="17">
        <f>(-data!$B$2)*((B305^3+data!$D$4*B305^2-(data!$F$2+data!$D$4*data!$A$2)*B305-data!$F$2*data!$D$4)/(B305^3+(data!$D$4+data!$C$2)*B305^2+(data!$D$4*data!$C$2-data!$R$2)*B305-data!$D$4*data!$F$2))</f>
        <v>9.7968951538991398</v>
      </c>
      <c r="D305" s="4">
        <f>(-data!$B$2)*((B305^3+data!$E$4*B305^2-(data!$F$2+data!$E$4*data!$A$2)*B305-data!$F$2*data!$E$4)/(B305^3+(data!$E$4+data!$C$2)*B305^2+(data!$E$4*data!$C$2-data!$R$2)*B305-data!$E$4*data!$F$2))</f>
        <v>0.91712084210168399</v>
      </c>
      <c r="E305" s="18">
        <f>IF(OR(A305&lt;data!$G$2,A305 &gt;data!$H$2),"",A305)</f>
        <v>4.5199999999999472</v>
      </c>
      <c r="F305" s="19">
        <f t="shared" si="20"/>
        <v>9.7968951538991398</v>
      </c>
      <c r="G305" s="19">
        <f t="shared" si="22"/>
        <v>0.91712084210168399</v>
      </c>
      <c r="H305" s="4" t="str">
        <f t="shared" si="23"/>
        <v/>
      </c>
      <c r="I305" s="4" t="e">
        <f>VLOOKUP(ROUND(A305,2),data!$B$6:$C$209,2,0)</f>
        <v>#N/A</v>
      </c>
      <c r="J305" s="4"/>
      <c r="K305" s="21">
        <f>sigmas!A305</f>
        <v>0</v>
      </c>
      <c r="L305" s="21">
        <f>sigmas!B305</f>
        <v>0</v>
      </c>
      <c r="M305" s="21">
        <f>sigmas!C305</f>
        <v>0</v>
      </c>
      <c r="N305" s="21">
        <f t="shared" si="24"/>
        <v>1</v>
      </c>
      <c r="O305" s="21" t="e">
        <f>LOG(N305/10^(-sgraph!$H$13))</f>
        <v>#VALUE!</v>
      </c>
      <c r="P305" s="21"/>
      <c r="Q305" s="21"/>
      <c r="R305" s="21"/>
    </row>
    <row r="306" spans="1:18" x14ac:dyDescent="0.2">
      <c r="A306" s="17">
        <f>A305+data!$I$2</f>
        <v>4.529999999999947</v>
      </c>
      <c r="B306" s="17">
        <f t="shared" si="21"/>
        <v>2.9512092266667439E-5</v>
      </c>
      <c r="C306" s="17">
        <f>(-data!$B$2)*((B306^3+data!$D$4*B306^2-(data!$F$2+data!$D$4*data!$A$2)*B306-data!$F$2*data!$D$4)/(B306^3+(data!$D$4+data!$C$2)*B306^2+(data!$D$4*data!$C$2-data!$R$2)*B306-data!$D$4*data!$F$2))</f>
        <v>9.8014536591561487</v>
      </c>
      <c r="D306" s="4">
        <f>(-data!$B$2)*((B306^3+data!$E$4*B306^2-(data!$F$2+data!$E$4*data!$A$2)*B306-data!$F$2*data!$E$4)/(B306^3+(data!$E$4+data!$C$2)*B306^2+(data!$E$4*data!$C$2-data!$R$2)*B306-data!$E$4*data!$F$2))</f>
        <v>0.9377507045343163</v>
      </c>
      <c r="E306" s="18">
        <f>IF(OR(A306&lt;data!$G$2,A306 &gt;data!$H$2),"",A306)</f>
        <v>4.529999999999947</v>
      </c>
      <c r="F306" s="19">
        <f t="shared" si="20"/>
        <v>9.8014536591561487</v>
      </c>
      <c r="G306" s="19">
        <f t="shared" si="22"/>
        <v>0.9377507045343163</v>
      </c>
      <c r="H306" s="4" t="str">
        <f t="shared" si="23"/>
        <v/>
      </c>
      <c r="I306" s="4" t="e">
        <f>VLOOKUP(ROUND(A306,2),data!$B$6:$C$209,2,0)</f>
        <v>#N/A</v>
      </c>
      <c r="J306" s="4"/>
      <c r="K306" s="21">
        <f>sigmas!A306</f>
        <v>0</v>
      </c>
      <c r="L306" s="21">
        <f>sigmas!B306</f>
        <v>0</v>
      </c>
      <c r="M306" s="21">
        <f>sigmas!C306</f>
        <v>0</v>
      </c>
      <c r="N306" s="21">
        <f t="shared" si="24"/>
        <v>1</v>
      </c>
      <c r="O306" s="21" t="e">
        <f>LOG(N306/10^(-sgraph!$H$13))</f>
        <v>#VALUE!</v>
      </c>
      <c r="P306" s="21"/>
      <c r="Q306" s="21"/>
      <c r="R306" s="21"/>
    </row>
    <row r="307" spans="1:18" x14ac:dyDescent="0.2">
      <c r="A307" s="17">
        <f>A306+data!$I$2</f>
        <v>4.5399999999999467</v>
      </c>
      <c r="B307" s="17">
        <f t="shared" si="21"/>
        <v>2.8840315031269563E-5</v>
      </c>
      <c r="C307" s="17">
        <f>(-data!$B$2)*((B307^3+data!$D$4*B307^2-(data!$F$2+data!$D$4*data!$A$2)*B307-data!$F$2*data!$D$4)/(B307^3+(data!$D$4+data!$C$2)*B307^2+(data!$D$4*data!$C$2-data!$R$2)*B307-data!$D$4*data!$F$2))</f>
        <v>9.8059112683127623</v>
      </c>
      <c r="D307" s="4">
        <f>(-data!$B$2)*((B307^3+data!$E$4*B307^2-(data!$F$2+data!$E$4*data!$A$2)*B307-data!$F$2*data!$E$4)/(B307^3+(data!$E$4+data!$C$2)*B307^2+(data!$E$4*data!$C$2-data!$R$2)*B307-data!$E$4*data!$F$2))</f>
        <v>0.95873873460299175</v>
      </c>
      <c r="E307" s="18">
        <f>IF(OR(A307&lt;data!$G$2,A307 &gt;data!$H$2),"",A307)</f>
        <v>4.5399999999999467</v>
      </c>
      <c r="F307" s="19">
        <f t="shared" si="20"/>
        <v>9.8059112683127623</v>
      </c>
      <c r="G307" s="19">
        <f t="shared" si="22"/>
        <v>0.95873873460299175</v>
      </c>
      <c r="H307" s="4" t="str">
        <f t="shared" si="23"/>
        <v/>
      </c>
      <c r="I307" s="4" t="e">
        <f>VLOOKUP(ROUND(A307,2),data!$B$6:$C$209,2,0)</f>
        <v>#N/A</v>
      </c>
      <c r="J307" s="4"/>
      <c r="K307" s="21">
        <f>sigmas!A307</f>
        <v>0</v>
      </c>
      <c r="L307" s="21">
        <f>sigmas!B307</f>
        <v>0</v>
      </c>
      <c r="M307" s="21">
        <f>sigmas!C307</f>
        <v>0</v>
      </c>
      <c r="N307" s="21">
        <f t="shared" si="24"/>
        <v>1</v>
      </c>
      <c r="O307" s="21" t="e">
        <f>LOG(N307/10^(-sgraph!$H$13))</f>
        <v>#VALUE!</v>
      </c>
      <c r="P307" s="21"/>
      <c r="Q307" s="21"/>
      <c r="R307" s="21"/>
    </row>
    <row r="308" spans="1:18" x14ac:dyDescent="0.2">
      <c r="A308" s="17">
        <f>A307+data!$I$2</f>
        <v>4.5499999999999465</v>
      </c>
      <c r="B308" s="17">
        <f t="shared" si="21"/>
        <v>2.8183829312647967E-5</v>
      </c>
      <c r="C308" s="17">
        <f>(-data!$B$2)*((B308^3+data!$D$4*B308^2-(data!$F$2+data!$D$4*data!$A$2)*B308-data!$F$2*data!$D$4)/(B308^3+(data!$D$4+data!$C$2)*B308^2+(data!$D$4*data!$C$2-data!$R$2)*B308-data!$D$4*data!$F$2))</f>
        <v>9.8102701520230866</v>
      </c>
      <c r="D308" s="4">
        <f>(-data!$B$2)*((B308^3+data!$E$4*B308^2-(data!$F$2+data!$E$4*data!$A$2)*B308-data!$F$2*data!$E$4)/(B308^3+(data!$E$4+data!$C$2)*B308^2+(data!$E$4*data!$C$2-data!$R$2)*B308-data!$E$4*data!$F$2))</f>
        <v>0.98009035578353276</v>
      </c>
      <c r="E308" s="18">
        <f>IF(OR(A308&lt;data!$G$2,A308 &gt;data!$H$2),"",A308)</f>
        <v>4.5499999999999465</v>
      </c>
      <c r="F308" s="19">
        <f t="shared" si="20"/>
        <v>9.8102701520230866</v>
      </c>
      <c r="G308" s="19">
        <f t="shared" si="22"/>
        <v>0.98009035578353276</v>
      </c>
      <c r="H308" s="4" t="str">
        <f t="shared" si="23"/>
        <v/>
      </c>
      <c r="I308" s="4" t="e">
        <f>VLOOKUP(ROUND(A308,2),data!$B$6:$C$209,2,0)</f>
        <v>#N/A</v>
      </c>
      <c r="J308" s="4"/>
      <c r="K308" s="21">
        <f>sigmas!A308</f>
        <v>0</v>
      </c>
      <c r="L308" s="21">
        <f>sigmas!B308</f>
        <v>0</v>
      </c>
      <c r="M308" s="21">
        <f>sigmas!C308</f>
        <v>0</v>
      </c>
      <c r="N308" s="21">
        <f t="shared" si="24"/>
        <v>1</v>
      </c>
      <c r="O308" s="21" t="e">
        <f>LOG(N308/10^(-sgraph!$H$13))</f>
        <v>#VALUE!</v>
      </c>
      <c r="P308" s="21"/>
      <c r="Q308" s="21"/>
      <c r="R308" s="21"/>
    </row>
    <row r="309" spans="1:18" x14ac:dyDescent="0.2">
      <c r="A309" s="17">
        <f>A308+data!$I$2</f>
        <v>4.5599999999999463</v>
      </c>
      <c r="B309" s="17">
        <f t="shared" si="21"/>
        <v>2.7542287033385068E-5</v>
      </c>
      <c r="C309" s="17">
        <f>(-data!$B$2)*((B309^3+data!$D$4*B309^2-(data!$F$2+data!$D$4*data!$A$2)*B309-data!$F$2*data!$D$4)/(B309^3+(data!$D$4+data!$C$2)*B309^2+(data!$D$4*data!$C$2-data!$R$2)*B309-data!$D$4*data!$F$2))</f>
        <v>9.8145324370051394</v>
      </c>
      <c r="D309" s="4">
        <f>(-data!$B$2)*((B309^3+data!$E$4*B309^2-(data!$F$2+data!$E$4*data!$A$2)*B309-data!$F$2*data!$E$4)/(B309^3+(data!$E$4+data!$C$2)*B309^2+(data!$E$4*data!$C$2-data!$R$2)*B309-data!$E$4*data!$F$2))</f>
        <v>1.0018109697154283</v>
      </c>
      <c r="E309" s="18">
        <f>IF(OR(A309&lt;data!$G$2,A309 &gt;data!$H$2),"",A309)</f>
        <v>4.5599999999999463</v>
      </c>
      <c r="F309" s="19">
        <f t="shared" si="20"/>
        <v>9.8145324370051394</v>
      </c>
      <c r="G309" s="19">
        <f t="shared" si="22"/>
        <v>1.0018109697154283</v>
      </c>
      <c r="H309" s="4" t="str">
        <f t="shared" si="23"/>
        <v/>
      </c>
      <c r="I309" s="4" t="e">
        <f>VLOOKUP(ROUND(A309,2),data!$B$6:$C$209,2,0)</f>
        <v>#N/A</v>
      </c>
      <c r="J309" s="4"/>
      <c r="K309" s="21">
        <f>sigmas!A309</f>
        <v>0</v>
      </c>
      <c r="L309" s="21">
        <f>sigmas!B309</f>
        <v>0</v>
      </c>
      <c r="M309" s="21">
        <f>sigmas!C309</f>
        <v>0</v>
      </c>
      <c r="N309" s="21">
        <f t="shared" si="24"/>
        <v>1</v>
      </c>
      <c r="O309" s="21" t="e">
        <f>LOG(N309/10^(-sgraph!$H$13))</f>
        <v>#VALUE!</v>
      </c>
      <c r="P309" s="21"/>
      <c r="Q309" s="21"/>
      <c r="R309" s="21"/>
    </row>
    <row r="310" spans="1:18" x14ac:dyDescent="0.2">
      <c r="A310" s="17">
        <f>A309+data!$I$2</f>
        <v>4.5699999999999461</v>
      </c>
      <c r="B310" s="17">
        <f t="shared" si="21"/>
        <v>2.691534803927248E-5</v>
      </c>
      <c r="C310" s="17">
        <f>(-data!$B$2)*((B310^3+data!$D$4*B310^2-(data!$F$2+data!$D$4*data!$A$2)*B310-data!$F$2*data!$D$4)/(B310^3+(data!$D$4+data!$C$2)*B310^2+(data!$D$4*data!$C$2-data!$R$2)*B310-data!$D$4*data!$F$2))</f>
        <v>9.8187002068074936</v>
      </c>
      <c r="D310" s="4">
        <f>(-data!$B$2)*((B310^3+data!$E$4*B310^2-(data!$F$2+data!$E$4*data!$A$2)*B310-data!$F$2*data!$E$4)/(B310^3+(data!$E$4+data!$C$2)*B310^2+(data!$E$4*data!$C$2-data!$R$2)*B310-data!$E$4*data!$F$2))</f>
        <v>1.0239059521537222</v>
      </c>
      <c r="E310" s="18">
        <f>IF(OR(A310&lt;data!$G$2,A310 &gt;data!$H$2),"",A310)</f>
        <v>4.5699999999999461</v>
      </c>
      <c r="F310" s="19">
        <f t="shared" si="20"/>
        <v>9.8187002068074936</v>
      </c>
      <c r="G310" s="19">
        <f t="shared" si="22"/>
        <v>1.0239059521537222</v>
      </c>
      <c r="H310" s="4" t="str">
        <f t="shared" si="23"/>
        <v/>
      </c>
      <c r="I310" s="4" t="e">
        <f>VLOOKUP(ROUND(A310,2),data!$B$6:$C$209,2,0)</f>
        <v>#N/A</v>
      </c>
      <c r="J310" s="4"/>
      <c r="K310" s="21">
        <f>sigmas!A310</f>
        <v>0</v>
      </c>
      <c r="L310" s="21">
        <f>sigmas!B310</f>
        <v>0</v>
      </c>
      <c r="M310" s="21">
        <f>sigmas!C310</f>
        <v>0</v>
      </c>
      <c r="N310" s="21">
        <f t="shared" si="24"/>
        <v>1</v>
      </c>
      <c r="O310" s="21" t="e">
        <f>LOG(N310/10^(-sgraph!$H$13))</f>
        <v>#VALUE!</v>
      </c>
      <c r="P310" s="21"/>
      <c r="Q310" s="21"/>
      <c r="R310" s="21"/>
    </row>
    <row r="311" spans="1:18" x14ac:dyDescent="0.2">
      <c r="A311" s="17">
        <f>A310+data!$I$2</f>
        <v>4.5799999999999459</v>
      </c>
      <c r="B311" s="17">
        <f t="shared" si="21"/>
        <v>2.630267991895707E-5</v>
      </c>
      <c r="C311" s="17">
        <f>(-data!$B$2)*((B311^3+data!$D$4*B311^2-(data!$F$2+data!$D$4*data!$A$2)*B311-data!$F$2*data!$D$4)/(B311^3+(data!$D$4+data!$C$2)*B311^2+(data!$D$4*data!$C$2-data!$R$2)*B311-data!$D$4*data!$F$2))</f>
        <v>9.8227755025681329</v>
      </c>
      <c r="D311" s="4">
        <f>(-data!$B$2)*((B311^3+data!$E$4*B311^2-(data!$F$2+data!$E$4*data!$A$2)*B311-data!$F$2*data!$E$4)/(B311^3+(data!$E$4+data!$C$2)*B311^2+(data!$E$4*data!$C$2-data!$R$2)*B311-data!$E$4*data!$F$2))</f>
        <v>1.0463806487571397</v>
      </c>
      <c r="E311" s="18">
        <f>IF(OR(A311&lt;data!$G$2,A311 &gt;data!$H$2),"",A311)</f>
        <v>4.5799999999999459</v>
      </c>
      <c r="F311" s="19">
        <f t="shared" si="20"/>
        <v>9.8227755025681329</v>
      </c>
      <c r="G311" s="19">
        <f t="shared" si="22"/>
        <v>1.0463806487571397</v>
      </c>
      <c r="H311" s="4" t="str">
        <f t="shared" si="23"/>
        <v/>
      </c>
      <c r="I311" s="4" t="e">
        <f>VLOOKUP(ROUND(A311,2),data!$B$6:$C$209,2,0)</f>
        <v>#N/A</v>
      </c>
      <c r="J311" s="4"/>
      <c r="K311" s="21">
        <f>sigmas!A311</f>
        <v>0</v>
      </c>
      <c r="L311" s="21">
        <f>sigmas!B311</f>
        <v>0</v>
      </c>
      <c r="M311" s="21">
        <f>sigmas!C311</f>
        <v>0</v>
      </c>
      <c r="N311" s="21">
        <f t="shared" si="24"/>
        <v>1</v>
      </c>
      <c r="O311" s="21" t="e">
        <f>LOG(N311/10^(-sgraph!$H$13))</f>
        <v>#VALUE!</v>
      </c>
      <c r="P311" s="21"/>
      <c r="Q311" s="21"/>
      <c r="R311" s="21"/>
    </row>
    <row r="312" spans="1:18" x14ac:dyDescent="0.2">
      <c r="A312" s="17">
        <f>A311+data!$I$2</f>
        <v>4.5899999999999457</v>
      </c>
      <c r="B312" s="17">
        <f t="shared" si="21"/>
        <v>2.570395782769182E-5</v>
      </c>
      <c r="C312" s="17">
        <f>(-data!$B$2)*((B312^3+data!$D$4*B312^2-(data!$F$2+data!$D$4*data!$A$2)*B312-data!$F$2*data!$D$4)/(B312^3+(data!$D$4+data!$C$2)*B312^2+(data!$D$4*data!$C$2-data!$R$2)*B312-data!$D$4*data!$F$2))</f>
        <v>9.8267603237653702</v>
      </c>
      <c r="D312" s="4">
        <f>(-data!$B$2)*((B312^3+data!$E$4*B312^2-(data!$F$2+data!$E$4*data!$A$2)*B312-data!$F$2*data!$E$4)/(B312^3+(data!$E$4+data!$C$2)*B312^2+(data!$E$4*data!$C$2-data!$R$2)*B312-data!$E$4*data!$F$2))</f>
        <v>1.0692403707115685</v>
      </c>
      <c r="E312" s="18">
        <f>IF(OR(A312&lt;data!$G$2,A312 &gt;data!$H$2),"",A312)</f>
        <v>4.5899999999999457</v>
      </c>
      <c r="F312" s="19">
        <f t="shared" si="20"/>
        <v>9.8267603237653702</v>
      </c>
      <c r="G312" s="19">
        <f t="shared" si="22"/>
        <v>1.0692403707115685</v>
      </c>
      <c r="H312" s="4" t="str">
        <f t="shared" si="23"/>
        <v/>
      </c>
      <c r="I312" s="4" t="e">
        <f>VLOOKUP(ROUND(A312,2),data!$B$6:$C$209,2,0)</f>
        <v>#N/A</v>
      </c>
      <c r="J312" s="4"/>
      <c r="K312" s="21">
        <f>sigmas!A312</f>
        <v>0</v>
      </c>
      <c r="L312" s="21">
        <f>sigmas!B312</f>
        <v>0</v>
      </c>
      <c r="M312" s="21">
        <f>sigmas!C312</f>
        <v>0</v>
      </c>
      <c r="N312" s="21">
        <f t="shared" si="24"/>
        <v>1</v>
      </c>
      <c r="O312" s="21" t="e">
        <f>LOG(N312/10^(-sgraph!$H$13))</f>
        <v>#VALUE!</v>
      </c>
      <c r="P312" s="21"/>
      <c r="Q312" s="21"/>
      <c r="R312" s="21"/>
    </row>
    <row r="313" spans="1:18" x14ac:dyDescent="0.2">
      <c r="A313" s="17">
        <f>A312+data!$I$2</f>
        <v>4.5999999999999455</v>
      </c>
      <c r="B313" s="17">
        <f t="shared" si="21"/>
        <v>2.5118864315098912E-5</v>
      </c>
      <c r="C313" s="17">
        <f>(-data!$B$2)*((B313^3+data!$D$4*B313^2-(data!$F$2+data!$D$4*data!$A$2)*B313-data!$F$2*data!$D$4)/(B313^3+(data!$D$4+data!$C$2)*B313^2+(data!$D$4*data!$C$2-data!$R$2)*B313-data!$D$4*data!$F$2))</f>
        <v>9.8306566289605541</v>
      </c>
      <c r="D313" s="4">
        <f>(-data!$B$2)*((B313^3+data!$E$4*B313^2-(data!$F$2+data!$E$4*data!$A$2)*B313-data!$F$2*data!$E$4)/(B313^3+(data!$E$4+data!$C$2)*B313^2+(data!$E$4*data!$C$2-data!$R$2)*B313-data!$E$4*data!$F$2))</f>
        <v>1.0924903901882204</v>
      </c>
      <c r="E313" s="18">
        <f>IF(OR(A313&lt;data!$G$2,A313 &gt;data!$H$2),"",A313)</f>
        <v>4.5999999999999455</v>
      </c>
      <c r="F313" s="19">
        <f t="shared" si="20"/>
        <v>9.8306566289605541</v>
      </c>
      <c r="G313" s="19">
        <f t="shared" si="22"/>
        <v>1.0924903901882204</v>
      </c>
      <c r="H313" s="4" t="str">
        <f t="shared" si="23"/>
        <v/>
      </c>
      <c r="I313" s="4" t="e">
        <f>VLOOKUP(ROUND(A313,2),data!$B$6:$C$209,2,0)</f>
        <v>#N/A</v>
      </c>
      <c r="J313" s="4"/>
      <c r="K313" s="21">
        <f>sigmas!A313</f>
        <v>0</v>
      </c>
      <c r="L313" s="21">
        <f>sigmas!B313</f>
        <v>0</v>
      </c>
      <c r="M313" s="21">
        <f>sigmas!C313</f>
        <v>0</v>
      </c>
      <c r="N313" s="21">
        <f t="shared" si="24"/>
        <v>1</v>
      </c>
      <c r="O313" s="21" t="e">
        <f>LOG(N313/10^(-sgraph!$H$13))</f>
        <v>#VALUE!</v>
      </c>
      <c r="P313" s="21"/>
      <c r="Q313" s="21"/>
      <c r="R313" s="21"/>
    </row>
    <row r="314" spans="1:18" x14ac:dyDescent="0.2">
      <c r="A314" s="17">
        <f>A313+data!$I$2</f>
        <v>4.6099999999999453</v>
      </c>
      <c r="B314" s="17">
        <f t="shared" si="21"/>
        <v>2.4547089156853393E-5</v>
      </c>
      <c r="C314" s="17">
        <f>(-data!$B$2)*((B314^3+data!$D$4*B314^2-(data!$F$2+data!$D$4*data!$A$2)*B314-data!$F$2*data!$D$4)/(B314^3+(data!$D$4+data!$C$2)*B314^2+(data!$D$4*data!$C$2-data!$R$2)*B314-data!$D$4*data!$F$2))</f>
        <v>9.8344663365324756</v>
      </c>
      <c r="D314" s="4">
        <f>(-data!$B$2)*((B314^3+data!$E$4*B314^2-(data!$F$2+data!$E$4*data!$A$2)*B314-data!$F$2*data!$E$4)/(B314^3+(data!$E$4+data!$C$2)*B314^2+(data!$E$4*data!$C$2-data!$R$2)*B314-data!$E$4*data!$F$2))</f>
        <v>1.1161359356361529</v>
      </c>
      <c r="E314" s="18">
        <f>IF(OR(A314&lt;data!$G$2,A314 &gt;data!$H$2),"",A314)</f>
        <v>4.6099999999999453</v>
      </c>
      <c r="F314" s="19">
        <f t="shared" si="20"/>
        <v>9.8344663365324756</v>
      </c>
      <c r="G314" s="19">
        <f t="shared" si="22"/>
        <v>1.1161359356361529</v>
      </c>
      <c r="H314" s="4" t="str">
        <f t="shared" si="23"/>
        <v/>
      </c>
      <c r="I314" s="4" t="e">
        <f>VLOOKUP(ROUND(A314,2),data!$B$6:$C$209,2,0)</f>
        <v>#N/A</v>
      </c>
      <c r="J314" s="4"/>
      <c r="K314" s="21">
        <f>sigmas!A314</f>
        <v>0</v>
      </c>
      <c r="L314" s="21">
        <f>sigmas!B314</f>
        <v>0</v>
      </c>
      <c r="M314" s="21">
        <f>sigmas!C314</f>
        <v>0</v>
      </c>
      <c r="N314" s="21">
        <f t="shared" si="24"/>
        <v>1</v>
      </c>
      <c r="O314" s="21" t="e">
        <f>LOG(N314/10^(-sgraph!$H$13))</f>
        <v>#VALUE!</v>
      </c>
      <c r="P314" s="21"/>
      <c r="Q314" s="21"/>
      <c r="R314" s="21"/>
    </row>
    <row r="315" spans="1:18" x14ac:dyDescent="0.2">
      <c r="A315" s="17">
        <f>A314+data!$I$2</f>
        <v>4.619999999999945</v>
      </c>
      <c r="B315" s="17">
        <f t="shared" si="21"/>
        <v>2.3988329190197926E-5</v>
      </c>
      <c r="C315" s="17">
        <f>(-data!$B$2)*((B315^3+data!$D$4*B315^2-(data!$F$2+data!$D$4*data!$A$2)*B315-data!$F$2*data!$D$4)/(B315^3+(data!$D$4+data!$C$2)*B315^2+(data!$D$4*data!$C$2-data!$R$2)*B315-data!$D$4*data!$F$2))</f>
        <v>9.8381913254032529</v>
      </c>
      <c r="D315" s="4">
        <f>(-data!$B$2)*((B315^3+data!$E$4*B315^2-(data!$F$2+data!$E$4*data!$A$2)*B315-data!$F$2*data!$E$4)/(B315^3+(data!$E$4+data!$C$2)*B315^2+(data!$E$4*data!$C$2-data!$R$2)*B315-data!$E$4*data!$F$2))</f>
        <v>1.1401821869091315</v>
      </c>
      <c r="E315" s="18">
        <f>IF(OR(A315&lt;data!$G$2,A315 &gt;data!$H$2),"",A315)</f>
        <v>4.619999999999945</v>
      </c>
      <c r="F315" s="19">
        <f t="shared" si="20"/>
        <v>9.8381913254032529</v>
      </c>
      <c r="G315" s="19">
        <f t="shared" si="22"/>
        <v>1.1401821869091315</v>
      </c>
      <c r="H315" s="4" t="str">
        <f t="shared" si="23"/>
        <v/>
      </c>
      <c r="I315" s="4" t="e">
        <f>VLOOKUP(ROUND(A315,2),data!$B$6:$C$209,2,0)</f>
        <v>#N/A</v>
      </c>
      <c r="J315" s="4"/>
      <c r="K315" s="21">
        <f>sigmas!A315</f>
        <v>0</v>
      </c>
      <c r="L315" s="21">
        <f>sigmas!B315</f>
        <v>0</v>
      </c>
      <c r="M315" s="21">
        <f>sigmas!C315</f>
        <v>0</v>
      </c>
      <c r="N315" s="21">
        <f t="shared" si="24"/>
        <v>1</v>
      </c>
      <c r="O315" s="21" t="e">
        <f>LOG(N315/10^(-sgraph!$H$13))</f>
        <v>#VALUE!</v>
      </c>
      <c r="P315" s="21"/>
      <c r="Q315" s="21"/>
      <c r="R315" s="21"/>
    </row>
    <row r="316" spans="1:18" x14ac:dyDescent="0.2">
      <c r="A316" s="17">
        <f>A315+data!$I$2</f>
        <v>4.6299999999999448</v>
      </c>
      <c r="B316" s="17">
        <f t="shared" si="21"/>
        <v>2.3442288153202173E-5</v>
      </c>
      <c r="C316" s="17">
        <f>(-data!$B$2)*((B316^3+data!$D$4*B316^2-(data!$F$2+data!$D$4*data!$A$2)*B316-data!$F$2*data!$D$4)/(B316^3+(data!$D$4+data!$C$2)*B316^2+(data!$D$4*data!$C$2-data!$R$2)*B316-data!$D$4*data!$F$2))</f>
        <v>9.8418334357556443</v>
      </c>
      <c r="D316" s="4">
        <f>(-data!$B$2)*((B316^3+data!$E$4*B316^2-(data!$F$2+data!$E$4*data!$A$2)*B316-data!$F$2*data!$E$4)/(B316^3+(data!$E$4+data!$C$2)*B316^2+(data!$E$4*data!$C$2-data!$R$2)*B316-data!$E$4*data!$F$2))</f>
        <v>1.1646342702271228</v>
      </c>
      <c r="E316" s="18">
        <f>IF(OR(A316&lt;data!$G$2,A316 &gt;data!$H$2),"",A316)</f>
        <v>4.6299999999999448</v>
      </c>
      <c r="F316" s="19">
        <f t="shared" si="20"/>
        <v>9.8418334357556443</v>
      </c>
      <c r="G316" s="19">
        <f t="shared" si="22"/>
        <v>1.1646342702271228</v>
      </c>
      <c r="H316" s="4" t="str">
        <f t="shared" si="23"/>
        <v/>
      </c>
      <c r="I316" s="4" t="e">
        <f>VLOOKUP(ROUND(A316,2),data!$B$6:$C$209,2,0)</f>
        <v>#N/A</v>
      </c>
      <c r="J316" s="4"/>
      <c r="K316" s="21">
        <f>sigmas!A316</f>
        <v>0</v>
      </c>
      <c r="L316" s="21">
        <f>sigmas!B316</f>
        <v>0</v>
      </c>
      <c r="M316" s="21">
        <f>sigmas!C316</f>
        <v>0</v>
      </c>
      <c r="N316" s="21">
        <f t="shared" si="24"/>
        <v>1</v>
      </c>
      <c r="O316" s="21" t="e">
        <f>LOG(N316/10^(-sgraph!$H$13))</f>
        <v>#VALUE!</v>
      </c>
      <c r="P316" s="21"/>
      <c r="Q316" s="21"/>
      <c r="R316" s="21"/>
    </row>
    <row r="317" spans="1:18" x14ac:dyDescent="0.2">
      <c r="A317" s="17">
        <f>A316+data!$I$2</f>
        <v>4.6399999999999446</v>
      </c>
      <c r="B317" s="17">
        <f t="shared" si="21"/>
        <v>2.2908676527680615E-5</v>
      </c>
      <c r="C317" s="17">
        <f>(-data!$B$2)*((B317^3+data!$D$4*B317^2-(data!$F$2+data!$D$4*data!$A$2)*B317-data!$F$2*data!$D$4)/(B317^3+(data!$D$4+data!$C$2)*B317^2+(data!$D$4*data!$C$2-data!$R$2)*B317-data!$D$4*data!$F$2))</f>
        <v>9.8453944697415352</v>
      </c>
      <c r="D317" s="4">
        <f>(-data!$B$2)*((B317^3+data!$E$4*B317^2-(data!$F$2+data!$E$4*data!$A$2)*B317-data!$F$2*data!$E$4)/(B317^3+(data!$E$4+data!$C$2)*B317^2+(data!$E$4*data!$C$2-data!$R$2)*B317-data!$E$4*data!$F$2))</f>
        <v>1.1894972529731347</v>
      </c>
      <c r="E317" s="18">
        <f>IF(OR(A317&lt;data!$G$2,A317 &gt;data!$H$2),"",A317)</f>
        <v>4.6399999999999446</v>
      </c>
      <c r="F317" s="19">
        <f t="shared" si="20"/>
        <v>9.8453944697415352</v>
      </c>
      <c r="G317" s="19">
        <f t="shared" si="22"/>
        <v>1.1894972529731347</v>
      </c>
      <c r="H317" s="4" t="str">
        <f t="shared" si="23"/>
        <v/>
      </c>
      <c r="I317" s="4" t="e">
        <f>VLOOKUP(ROUND(A317,2),data!$B$6:$C$209,2,0)</f>
        <v>#N/A</v>
      </c>
      <c r="J317" s="4"/>
      <c r="K317" s="21">
        <f>sigmas!A317</f>
        <v>0</v>
      </c>
      <c r="L317" s="21">
        <f>sigmas!B317</f>
        <v>0</v>
      </c>
      <c r="M317" s="21">
        <f>sigmas!C317</f>
        <v>0</v>
      </c>
      <c r="N317" s="21">
        <f t="shared" si="24"/>
        <v>1</v>
      </c>
      <c r="O317" s="21" t="e">
        <f>LOG(N317/10^(-sgraph!$H$13))</f>
        <v>#VALUE!</v>
      </c>
      <c r="P317" s="21"/>
      <c r="Q317" s="21"/>
      <c r="R317" s="21"/>
    </row>
    <row r="318" spans="1:18" x14ac:dyDescent="0.2">
      <c r="A318" s="17">
        <f>A317+data!$I$2</f>
        <v>4.6499999999999444</v>
      </c>
      <c r="B318" s="17">
        <f t="shared" si="21"/>
        <v>2.2387211385686222E-5</v>
      </c>
      <c r="C318" s="17">
        <f>(-data!$B$2)*((B318^3+data!$D$4*B318^2-(data!$F$2+data!$D$4*data!$A$2)*B318-data!$F$2*data!$D$4)/(B318^3+(data!$D$4+data!$C$2)*B318^2+(data!$D$4*data!$C$2-data!$R$2)*B318-data!$D$4*data!$F$2))</f>
        <v>9.8488761921816614</v>
      </c>
      <c r="D318" s="4">
        <f>(-data!$B$2)*((B318^3+data!$E$4*B318^2-(data!$F$2+data!$E$4*data!$A$2)*B318-data!$F$2*data!$E$4)/(B318^3+(data!$E$4+data!$C$2)*B318^2+(data!$E$4*data!$C$2-data!$R$2)*B318-data!$E$4*data!$F$2))</f>
        <v>1.2147761383264326</v>
      </c>
      <c r="E318" s="18">
        <f>IF(OR(A318&lt;data!$G$2,A318 &gt;data!$H$2),"",A318)</f>
        <v>4.6499999999999444</v>
      </c>
      <c r="F318" s="19">
        <f t="shared" si="20"/>
        <v>9.8488761921816614</v>
      </c>
      <c r="G318" s="19">
        <f t="shared" si="22"/>
        <v>1.2147761383264326</v>
      </c>
      <c r="H318" s="4" t="str">
        <f t="shared" si="23"/>
        <v/>
      </c>
      <c r="I318" s="4" t="e">
        <f>VLOOKUP(ROUND(A318,2),data!$B$6:$C$209,2,0)</f>
        <v>#N/A</v>
      </c>
      <c r="J318" s="4"/>
      <c r="K318" s="21">
        <f>sigmas!A318</f>
        <v>0</v>
      </c>
      <c r="L318" s="21">
        <f>sigmas!B318</f>
        <v>0</v>
      </c>
      <c r="M318" s="21">
        <f>sigmas!C318</f>
        <v>0</v>
      </c>
      <c r="N318" s="21">
        <f t="shared" si="24"/>
        <v>1</v>
      </c>
      <c r="O318" s="21" t="e">
        <f>LOG(N318/10^(-sgraph!$H$13))</f>
        <v>#VALUE!</v>
      </c>
      <c r="P318" s="21"/>
      <c r="Q318" s="21"/>
      <c r="R318" s="21"/>
    </row>
    <row r="319" spans="1:18" x14ac:dyDescent="0.2">
      <c r="A319" s="17">
        <f>A318+data!$I$2</f>
        <v>4.6599999999999442</v>
      </c>
      <c r="B319" s="17">
        <f t="shared" si="21"/>
        <v>2.1877616239498328E-5</v>
      </c>
      <c r="C319" s="17">
        <f>(-data!$B$2)*((B319^3+data!$D$4*B319^2-(data!$F$2+data!$D$4*data!$A$2)*B319-data!$F$2*data!$D$4)/(B319^3+(data!$D$4+data!$C$2)*B319^2+(data!$D$4*data!$C$2-data!$R$2)*B319-data!$D$4*data!$F$2))</f>
        <v>9.8522803312563347</v>
      </c>
      <c r="D319" s="4">
        <f>(-data!$B$2)*((B319^3+data!$E$4*B319^2-(data!$F$2+data!$E$4*data!$A$2)*B319-data!$F$2*data!$E$4)/(B319^3+(data!$E$4+data!$C$2)*B319^2+(data!$E$4*data!$C$2-data!$R$2)*B319-data!$E$4*data!$F$2))</f>
        <v>1.2404758597336041</v>
      </c>
      <c r="E319" s="18">
        <f>IF(OR(A319&lt;data!$G$2,A319 &gt;data!$H$2),"",A319)</f>
        <v>4.6599999999999442</v>
      </c>
      <c r="F319" s="19">
        <f t="shared" si="20"/>
        <v>9.8522803312563347</v>
      </c>
      <c r="G319" s="19">
        <f t="shared" si="22"/>
        <v>1.2404758597336041</v>
      </c>
      <c r="H319" s="4" t="str">
        <f t="shared" si="23"/>
        <v/>
      </c>
      <c r="I319" s="4" t="e">
        <f>VLOOKUP(ROUND(A319,2),data!$B$6:$C$209,2,0)</f>
        <v>#N/A</v>
      </c>
      <c r="J319" s="4"/>
      <c r="K319" s="21">
        <f>sigmas!A319</f>
        <v>0</v>
      </c>
      <c r="L319" s="21">
        <f>sigmas!B319</f>
        <v>0</v>
      </c>
      <c r="M319" s="21">
        <f>sigmas!C319</f>
        <v>0</v>
      </c>
      <c r="N319" s="21">
        <f t="shared" si="24"/>
        <v>1</v>
      </c>
      <c r="O319" s="21" t="e">
        <f>LOG(N319/10^(-sgraph!$H$13))</f>
        <v>#VALUE!</v>
      </c>
      <c r="P319" s="21"/>
      <c r="Q319" s="21"/>
      <c r="R319" s="21"/>
    </row>
    <row r="320" spans="1:18" x14ac:dyDescent="0.2">
      <c r="A320" s="17">
        <f>A319+data!$I$2</f>
        <v>4.669999999999944</v>
      </c>
      <c r="B320" s="17">
        <f t="shared" si="21"/>
        <v>2.1379620895025061E-5</v>
      </c>
      <c r="C320" s="17">
        <f>(-data!$B$2)*((B320^3+data!$D$4*B320^2-(data!$F$2+data!$D$4*data!$A$2)*B320-data!$F$2*data!$D$4)/(B320^3+(data!$D$4+data!$C$2)*B320^2+(data!$D$4*data!$C$2-data!$R$2)*B320-data!$D$4*data!$F$2))</f>
        <v>9.8556085791871428</v>
      </c>
      <c r="D320" s="4">
        <f>(-data!$B$2)*((B320^3+data!$E$4*B320^2-(data!$F$2+data!$E$4*data!$A$2)*B320-data!$F$2*data!$E$4)/(B320^3+(data!$E$4+data!$C$2)*B320^2+(data!$E$4*data!$C$2-data!$R$2)*B320-data!$E$4*data!$F$2))</f>
        <v>1.2666012752193574</v>
      </c>
      <c r="E320" s="18">
        <f>IF(OR(A320&lt;data!$G$2,A320 &gt;data!$H$2),"",A320)</f>
        <v>4.669999999999944</v>
      </c>
      <c r="F320" s="19">
        <f t="shared" si="20"/>
        <v>9.8556085791871428</v>
      </c>
      <c r="G320" s="19">
        <f t="shared" si="22"/>
        <v>1.2666012752193574</v>
      </c>
      <c r="H320" s="4" t="str">
        <f t="shared" si="23"/>
        <v/>
      </c>
      <c r="I320" s="4" t="e">
        <f>VLOOKUP(ROUND(A320,2),data!$B$6:$C$209,2,0)</f>
        <v>#N/A</v>
      </c>
      <c r="J320" s="4"/>
      <c r="K320" s="21">
        <f>sigmas!A320</f>
        <v>0</v>
      </c>
      <c r="L320" s="21">
        <f>sigmas!B320</f>
        <v>0</v>
      </c>
      <c r="M320" s="21">
        <f>sigmas!C320</f>
        <v>0</v>
      </c>
      <c r="N320" s="21">
        <f t="shared" si="24"/>
        <v>1</v>
      </c>
      <c r="O320" s="21" t="e">
        <f>LOG(N320/10^(-sgraph!$H$13))</f>
        <v>#VALUE!</v>
      </c>
      <c r="P320" s="21"/>
      <c r="Q320" s="21"/>
      <c r="R320" s="21"/>
    </row>
    <row r="321" spans="1:18" x14ac:dyDescent="0.2">
      <c r="A321" s="17">
        <f>A320+data!$I$2</f>
        <v>4.6799999999999438</v>
      </c>
      <c r="B321" s="17">
        <f t="shared" si="21"/>
        <v>2.0892961308543076E-5</v>
      </c>
      <c r="C321" s="17">
        <f>(-data!$B$2)*((B321^3+data!$D$4*B321^2-(data!$F$2+data!$D$4*data!$A$2)*B321-data!$F$2*data!$D$4)/(B321^3+(data!$D$4+data!$C$2)*B321^2+(data!$D$4*data!$C$2-data!$R$2)*B321-data!$D$4*data!$F$2))</f>
        <v>9.8588625929095919</v>
      </c>
      <c r="D321" s="4">
        <f>(-data!$B$2)*((B321^3+data!$E$4*B321^2-(data!$F$2+data!$E$4*data!$A$2)*B321-data!$F$2*data!$E$4)/(B321^3+(data!$E$4+data!$C$2)*B321^2+(data!$E$4*data!$C$2-data!$R$2)*B321-data!$E$4*data!$F$2))</f>
        <v>1.2931571615393613</v>
      </c>
      <c r="E321" s="18">
        <f>IF(OR(A321&lt;data!$G$2,A321 &gt;data!$H$2),"",A321)</f>
        <v>4.6799999999999438</v>
      </c>
      <c r="F321" s="19">
        <f t="shared" si="20"/>
        <v>9.8588625929095919</v>
      </c>
      <c r="G321" s="19">
        <f t="shared" si="22"/>
        <v>1.2931571615393613</v>
      </c>
      <c r="H321" s="4" t="str">
        <f t="shared" si="23"/>
        <v/>
      </c>
      <c r="I321" s="4" t="e">
        <f>VLOOKUP(ROUND(A321,2),data!$B$6:$C$209,2,0)</f>
        <v>#N/A</v>
      </c>
      <c r="J321" s="4"/>
      <c r="K321" s="21">
        <f>sigmas!A321</f>
        <v>0</v>
      </c>
      <c r="L321" s="21">
        <f>sigmas!B321</f>
        <v>0</v>
      </c>
      <c r="M321" s="21">
        <f>sigmas!C321</f>
        <v>0</v>
      </c>
      <c r="N321" s="21">
        <f t="shared" si="24"/>
        <v>1</v>
      </c>
      <c r="O321" s="21" t="e">
        <f>LOG(N321/10^(-sgraph!$H$13))</f>
        <v>#VALUE!</v>
      </c>
      <c r="P321" s="21"/>
      <c r="Q321" s="21"/>
      <c r="R321" s="21"/>
    </row>
    <row r="322" spans="1:18" x14ac:dyDescent="0.2">
      <c r="A322" s="17">
        <f>A321+data!$I$2</f>
        <v>4.6899999999999435</v>
      </c>
      <c r="B322" s="17">
        <f t="shared" si="21"/>
        <v>2.0417379446697913E-5</v>
      </c>
      <c r="C322" s="17">
        <f>(-data!$B$2)*((B322^3+data!$D$4*B322^2-(data!$F$2+data!$D$4*data!$A$2)*B322-data!$F$2*data!$D$4)/(B322^3+(data!$D$4+data!$C$2)*B322^2+(data!$D$4*data!$C$2-data!$R$2)*B322-data!$D$4*data!$F$2))</f>
        <v>9.8620439947365774</v>
      </c>
      <c r="D322" s="4">
        <f>(-data!$B$2)*((B322^3+data!$E$4*B322^2-(data!$F$2+data!$E$4*data!$A$2)*B322-data!$F$2*data!$E$4)/(B322^3+(data!$E$4+data!$C$2)*B322^2+(data!$E$4*data!$C$2-data!$R$2)*B322-data!$E$4*data!$F$2))</f>
        <v>1.3201482081779519</v>
      </c>
      <c r="E322" s="18">
        <f>IF(OR(A322&lt;data!$G$2,A322 &gt;data!$H$2),"",A322)</f>
        <v>4.6899999999999435</v>
      </c>
      <c r="F322" s="19">
        <f t="shared" ref="F322:F385" si="25">C322</f>
        <v>9.8620439947365774</v>
      </c>
      <c r="G322" s="19">
        <f t="shared" si="22"/>
        <v>1.3201482081779519</v>
      </c>
      <c r="H322" s="4" t="str">
        <f t="shared" si="23"/>
        <v/>
      </c>
      <c r="I322" s="4" t="e">
        <f>VLOOKUP(ROUND(A322,2),data!$B$6:$C$209,2,0)</f>
        <v>#N/A</v>
      </c>
      <c r="J322" s="4"/>
      <c r="K322" s="21">
        <f>sigmas!A322</f>
        <v>0</v>
      </c>
      <c r="L322" s="21">
        <f>sigmas!B322</f>
        <v>0</v>
      </c>
      <c r="M322" s="21">
        <f>sigmas!C322</f>
        <v>0</v>
      </c>
      <c r="N322" s="21">
        <f t="shared" si="24"/>
        <v>1</v>
      </c>
      <c r="O322" s="21" t="e">
        <f>LOG(N322/10^(-sgraph!$H$13))</f>
        <v>#VALUE!</v>
      </c>
      <c r="P322" s="21"/>
      <c r="Q322" s="21"/>
      <c r="R322" s="21"/>
    </row>
    <row r="323" spans="1:18" x14ac:dyDescent="0.2">
      <c r="A323" s="17">
        <f>A322+data!$I$2</f>
        <v>4.6999999999999433</v>
      </c>
      <c r="B323" s="17">
        <f t="shared" ref="B323:B386" si="26">10^(-A323)</f>
        <v>1.9952623149691395E-5</v>
      </c>
      <c r="C323" s="17">
        <f>(-data!$B$2)*((B323^3+data!$D$4*B323^2-(data!$F$2+data!$D$4*data!$A$2)*B323-data!$F$2*data!$D$4)/(B323^3+(data!$D$4+data!$C$2)*B323^2+(data!$D$4*data!$C$2-data!$R$2)*B323-data!$D$4*data!$F$2))</f>
        <v>9.8651543730126683</v>
      </c>
      <c r="D323" s="4">
        <f>(-data!$B$2)*((B323^3+data!$E$4*B323^2-(data!$F$2+data!$E$4*data!$A$2)*B323-data!$F$2*data!$E$4)/(B323^3+(data!$E$4+data!$C$2)*B323^2+(data!$E$4*data!$C$2-data!$R$2)*B323-data!$E$4*data!$F$2))</f>
        <v>1.3475790111939498</v>
      </c>
      <c r="E323" s="18">
        <f>IF(OR(A323&lt;data!$G$2,A323 &gt;data!$H$2),"",A323)</f>
        <v>4.6999999999999433</v>
      </c>
      <c r="F323" s="19">
        <f t="shared" si="25"/>
        <v>9.8651543730126683</v>
      </c>
      <c r="G323" s="19">
        <f t="shared" ref="G323:G386" si="27">D323</f>
        <v>1.3475790111939498</v>
      </c>
      <c r="H323" s="4" t="str">
        <f t="shared" ref="H323:H386" si="28">IF(ISERROR(I323),"",I323)</f>
        <v/>
      </c>
      <c r="I323" s="4" t="e">
        <f>VLOOKUP(ROUND(A323,2),data!$B$6:$C$209,2,0)</f>
        <v>#N/A</v>
      </c>
      <c r="J323" s="4"/>
      <c r="K323" s="21">
        <f>sigmas!A323</f>
        <v>0</v>
      </c>
      <c r="L323" s="21">
        <f>sigmas!B323</f>
        <v>0</v>
      </c>
      <c r="M323" s="21">
        <f>sigmas!C323</f>
        <v>0</v>
      </c>
      <c r="N323" s="21">
        <f t="shared" ref="N323:N386" si="29">10^(-M323)</f>
        <v>1</v>
      </c>
      <c r="O323" s="21" t="e">
        <f>LOG(N323/10^(-sgraph!$H$13))</f>
        <v>#VALUE!</v>
      </c>
      <c r="P323" s="21"/>
      <c r="Q323" s="21"/>
      <c r="R323" s="21"/>
    </row>
    <row r="324" spans="1:18" x14ac:dyDescent="0.2">
      <c r="A324" s="17">
        <f>A323+data!$I$2</f>
        <v>4.7099999999999431</v>
      </c>
      <c r="B324" s="17">
        <f t="shared" si="26"/>
        <v>1.9498445997582994E-5</v>
      </c>
      <c r="C324" s="17">
        <f>(-data!$B$2)*((B324^3+data!$D$4*B324^2-(data!$F$2+data!$D$4*data!$A$2)*B324-data!$F$2*data!$D$4)/(B324^3+(data!$D$4+data!$C$2)*B324^2+(data!$D$4*data!$C$2-data!$R$2)*B324-data!$D$4*data!$F$2))</f>
        <v>9.8681952827591868</v>
      </c>
      <c r="D324" s="4">
        <f>(-data!$B$2)*((B324^3+data!$E$4*B324^2-(data!$F$2+data!$E$4*data!$A$2)*B324-data!$F$2*data!$E$4)/(B324^3+(data!$E$4+data!$C$2)*B324^2+(data!$E$4*data!$C$2-data!$R$2)*B324-data!$E$4*data!$F$2))</f>
        <v>1.3754540669184068</v>
      </c>
      <c r="E324" s="18">
        <f>IF(OR(A324&lt;data!$G$2,A324 &gt;data!$H$2),"",A324)</f>
        <v>4.7099999999999431</v>
      </c>
      <c r="F324" s="19">
        <f t="shared" si="25"/>
        <v>9.8681952827591868</v>
      </c>
      <c r="G324" s="19">
        <f t="shared" si="27"/>
        <v>1.3754540669184068</v>
      </c>
      <c r="H324" s="4" t="str">
        <f t="shared" si="28"/>
        <v/>
      </c>
      <c r="I324" s="4" t="e">
        <f>VLOOKUP(ROUND(A324,2),data!$B$6:$C$209,2,0)</f>
        <v>#N/A</v>
      </c>
      <c r="J324" s="4"/>
      <c r="K324" s="21">
        <f>sigmas!A324</f>
        <v>0</v>
      </c>
      <c r="L324" s="21">
        <f>sigmas!B324</f>
        <v>0</v>
      </c>
      <c r="M324" s="21">
        <f>sigmas!C324</f>
        <v>0</v>
      </c>
      <c r="N324" s="21">
        <f t="shared" si="29"/>
        <v>1</v>
      </c>
      <c r="O324" s="21" t="e">
        <f>LOG(N324/10^(-sgraph!$H$13))</f>
        <v>#VALUE!</v>
      </c>
      <c r="P324" s="21"/>
      <c r="Q324" s="21"/>
      <c r="R324" s="21"/>
    </row>
    <row r="325" spans="1:18" x14ac:dyDescent="0.2">
      <c r="A325" s="17">
        <f>A324+data!$I$2</f>
        <v>4.7199999999999429</v>
      </c>
      <c r="B325" s="17">
        <f t="shared" si="26"/>
        <v>1.9054607179634957E-5</v>
      </c>
      <c r="C325" s="17">
        <f>(-data!$B$2)*((B325^3+data!$D$4*B325^2-(data!$F$2+data!$D$4*data!$A$2)*B325-data!$F$2*data!$D$4)/(B325^3+(data!$D$4+data!$C$2)*B325^2+(data!$D$4*data!$C$2-data!$R$2)*B325-data!$D$4*data!$F$2))</f>
        <v>9.871168246310031</v>
      </c>
      <c r="D325" s="4">
        <f>(-data!$B$2)*((B325^3+data!$E$4*B325^2-(data!$F$2+data!$E$4*data!$A$2)*B325-data!$F$2*data!$E$4)/(B325^3+(data!$E$4+data!$C$2)*B325^2+(data!$E$4*data!$C$2-data!$R$2)*B325-data!$E$4*data!$F$2))</f>
        <v>1.4037777655085364</v>
      </c>
      <c r="E325" s="18">
        <f>IF(OR(A325&lt;data!$G$2,A325 &gt;data!$H$2),"",A325)</f>
        <v>4.7199999999999429</v>
      </c>
      <c r="F325" s="19">
        <f t="shared" si="25"/>
        <v>9.871168246310031</v>
      </c>
      <c r="G325" s="19">
        <f t="shared" si="27"/>
        <v>1.4037777655085364</v>
      </c>
      <c r="H325" s="4" t="str">
        <f t="shared" si="28"/>
        <v/>
      </c>
      <c r="I325" s="4" t="e">
        <f>VLOOKUP(ROUND(A325,2),data!$B$6:$C$209,2,0)</f>
        <v>#N/A</v>
      </c>
      <c r="J325" s="4"/>
      <c r="K325" s="21">
        <f>sigmas!A325</f>
        <v>0</v>
      </c>
      <c r="L325" s="21">
        <f>sigmas!B325</f>
        <v>0</v>
      </c>
      <c r="M325" s="21">
        <f>sigmas!C325</f>
        <v>0</v>
      </c>
      <c r="N325" s="21">
        <f t="shared" si="29"/>
        <v>1</v>
      </c>
      <c r="O325" s="21" t="e">
        <f>LOG(N325/10^(-sgraph!$H$13))</f>
        <v>#VALUE!</v>
      </c>
      <c r="P325" s="21"/>
      <c r="Q325" s="21"/>
      <c r="R325" s="21"/>
    </row>
    <row r="326" spans="1:18" x14ac:dyDescent="0.2">
      <c r="A326" s="17">
        <f>A325+data!$I$2</f>
        <v>4.7299999999999427</v>
      </c>
      <c r="B326" s="17">
        <f t="shared" si="26"/>
        <v>1.8620871366631103E-5</v>
      </c>
      <c r="C326" s="17">
        <f>(-data!$B$2)*((B326^3+data!$D$4*B326^2-(data!$F$2+data!$D$4*data!$A$2)*B326-data!$F$2*data!$D$4)/(B326^3+(data!$D$4+data!$C$2)*B326^2+(data!$D$4*data!$C$2-data!$R$2)*B326-data!$D$4*data!$F$2))</f>
        <v>9.8740747539382312</v>
      </c>
      <c r="D326" s="4">
        <f>(-data!$B$2)*((B326^3+data!$E$4*B326^2-(data!$F$2+data!$E$4*data!$A$2)*B326-data!$F$2*data!$E$4)/(B326^3+(data!$E$4+data!$C$2)*B326^2+(data!$E$4*data!$C$2-data!$R$2)*B326-data!$E$4*data!$F$2))</f>
        <v>1.4325543843627453</v>
      </c>
      <c r="E326" s="18">
        <f>IF(OR(A326&lt;data!$G$2,A326 &gt;data!$H$2),"",A326)</f>
        <v>4.7299999999999427</v>
      </c>
      <c r="F326" s="19">
        <f t="shared" si="25"/>
        <v>9.8740747539382312</v>
      </c>
      <c r="G326" s="19">
        <f t="shared" si="27"/>
        <v>1.4325543843627453</v>
      </c>
      <c r="H326" s="4" t="str">
        <f t="shared" si="28"/>
        <v/>
      </c>
      <c r="I326" s="4" t="e">
        <f>VLOOKUP(ROUND(A326,2),data!$B$6:$C$209,2,0)</f>
        <v>#N/A</v>
      </c>
      <c r="J326" s="4"/>
      <c r="K326" s="21">
        <f>sigmas!A326</f>
        <v>0</v>
      </c>
      <c r="L326" s="21">
        <f>sigmas!B326</f>
        <v>0</v>
      </c>
      <c r="M326" s="21">
        <f>sigmas!C326</f>
        <v>0</v>
      </c>
      <c r="N326" s="21">
        <f t="shared" si="29"/>
        <v>1</v>
      </c>
      <c r="O326" s="21" t="e">
        <f>LOG(N326/10^(-sgraph!$H$13))</f>
        <v>#VALUE!</v>
      </c>
      <c r="P326" s="21"/>
      <c r="Q326" s="21"/>
      <c r="R326" s="21"/>
    </row>
    <row r="327" spans="1:18" x14ac:dyDescent="0.2">
      <c r="A327" s="17">
        <f>A326+data!$I$2</f>
        <v>4.7399999999999425</v>
      </c>
      <c r="B327" s="17">
        <f t="shared" si="26"/>
        <v>1.8197008586102209E-5</v>
      </c>
      <c r="C327" s="17">
        <f>(-data!$B$2)*((B327^3+data!$D$4*B327^2-(data!$F$2+data!$D$4*data!$A$2)*B327-data!$F$2*data!$D$4)/(B327^3+(data!$D$4+data!$C$2)*B327^2+(data!$D$4*data!$C$2-data!$R$2)*B327-data!$D$4*data!$F$2))</f>
        <v>9.8769162644732678</v>
      </c>
      <c r="D327" s="4">
        <f>(-data!$B$2)*((B327^3+data!$E$4*B327^2-(data!$F$2+data!$E$4*data!$A$2)*B327-data!$F$2*data!$E$4)/(B327^3+(data!$E$4+data!$C$2)*B327^2+(data!$E$4*data!$C$2-data!$R$2)*B327-data!$E$4*data!$F$2))</f>
        <v>1.4617880814021358</v>
      </c>
      <c r="E327" s="18">
        <f>IF(OR(A327&lt;data!$G$2,A327 &gt;data!$H$2),"",A327)</f>
        <v>4.7399999999999425</v>
      </c>
      <c r="F327" s="19">
        <f t="shared" si="25"/>
        <v>9.8769162644732678</v>
      </c>
      <c r="G327" s="19">
        <f t="shared" si="27"/>
        <v>1.4617880814021358</v>
      </c>
      <c r="H327" s="4" t="str">
        <f t="shared" si="28"/>
        <v/>
      </c>
      <c r="I327" s="4" t="e">
        <f>VLOOKUP(ROUND(A327,2),data!$B$6:$C$209,2,0)</f>
        <v>#N/A</v>
      </c>
      <c r="J327" s="4"/>
      <c r="K327" s="21">
        <f>sigmas!A327</f>
        <v>0</v>
      </c>
      <c r="L327" s="21">
        <f>sigmas!B327</f>
        <v>0</v>
      </c>
      <c r="M327" s="21">
        <f>sigmas!C327</f>
        <v>0</v>
      </c>
      <c r="N327" s="21">
        <f t="shared" si="29"/>
        <v>1</v>
      </c>
      <c r="O327" s="21" t="e">
        <f>LOG(N327/10^(-sgraph!$H$13))</f>
        <v>#VALUE!</v>
      </c>
      <c r="P327" s="21"/>
      <c r="Q327" s="21"/>
      <c r="R327" s="21"/>
    </row>
    <row r="328" spans="1:18" x14ac:dyDescent="0.2">
      <c r="A328" s="17">
        <f>A327+data!$I$2</f>
        <v>4.7499999999999423</v>
      </c>
      <c r="B328" s="17">
        <f t="shared" si="26"/>
        <v>1.7782794100391584E-5</v>
      </c>
      <c r="C328" s="17">
        <f>(-data!$B$2)*((B328^3+data!$D$4*B328^2-(data!$F$2+data!$D$4*data!$A$2)*B328-data!$F$2*data!$D$4)/(B328^3+(data!$D$4+data!$C$2)*B328^2+(data!$D$4*data!$C$2-data!$R$2)*B328-data!$D$4*data!$F$2))</f>
        <v>9.8796942059091073</v>
      </c>
      <c r="D328" s="4">
        <f>(-data!$B$2)*((B328^3+data!$E$4*B328^2-(data!$F$2+data!$E$4*data!$A$2)*B328-data!$F$2*data!$E$4)/(B328^3+(data!$E$4+data!$C$2)*B328^2+(data!$E$4*data!$C$2-data!$R$2)*B328-data!$E$4*data!$F$2))</f>
        <v>1.4914828882244833</v>
      </c>
      <c r="E328" s="18">
        <f>IF(OR(A328&lt;data!$G$2,A328 &gt;data!$H$2),"",A328)</f>
        <v>4.7499999999999423</v>
      </c>
      <c r="F328" s="19">
        <f t="shared" si="25"/>
        <v>9.8796942059091073</v>
      </c>
      <c r="G328" s="19">
        <f t="shared" si="27"/>
        <v>1.4914828882244833</v>
      </c>
      <c r="H328" s="4" t="str">
        <f t="shared" si="28"/>
        <v/>
      </c>
      <c r="I328" s="4" t="e">
        <f>VLOOKUP(ROUND(A328,2),data!$B$6:$C$209,2,0)</f>
        <v>#N/A</v>
      </c>
      <c r="J328" s="4"/>
      <c r="K328" s="21">
        <f>sigmas!A328</f>
        <v>0</v>
      </c>
      <c r="L328" s="21">
        <f>sigmas!B328</f>
        <v>0</v>
      </c>
      <c r="M328" s="21">
        <f>sigmas!C328</f>
        <v>0</v>
      </c>
      <c r="N328" s="21">
        <f t="shared" si="29"/>
        <v>1</v>
      </c>
      <c r="O328" s="21" t="e">
        <f>LOG(N328/10^(-sgraph!$H$13))</f>
        <v>#VALUE!</v>
      </c>
      <c r="P328" s="21"/>
      <c r="Q328" s="21"/>
      <c r="R328" s="21"/>
    </row>
    <row r="329" spans="1:18" x14ac:dyDescent="0.2">
      <c r="A329" s="17">
        <f>A328+data!$I$2</f>
        <v>4.7599999999999421</v>
      </c>
      <c r="B329" s="17">
        <f t="shared" si="26"/>
        <v>1.7378008287496058E-5</v>
      </c>
      <c r="C329" s="17">
        <f>(-data!$B$2)*((B329^3+data!$D$4*B329^2-(data!$F$2+data!$D$4*data!$A$2)*B329-data!$F$2*data!$D$4)/(B329^3+(data!$D$4+data!$C$2)*B329^2+(data!$D$4*data!$C$2-data!$R$2)*B329-data!$D$4*data!$F$2))</f>
        <v>9.882409976003018</v>
      </c>
      <c r="D329" s="4">
        <f>(-data!$B$2)*((B329^3+data!$E$4*B329^2-(data!$F$2+data!$E$4*data!$A$2)*B329-data!$F$2*data!$E$4)/(B329^3+(data!$E$4+data!$C$2)*B329^2+(data!$E$4*data!$C$2-data!$R$2)*B329-data!$E$4*data!$F$2))</f>
        <v>1.5216427031373068</v>
      </c>
      <c r="E329" s="18">
        <f>IF(OR(A329&lt;data!$G$2,A329 &gt;data!$H$2),"",A329)</f>
        <v>4.7599999999999421</v>
      </c>
      <c r="F329" s="19">
        <f t="shared" si="25"/>
        <v>9.882409976003018</v>
      </c>
      <c r="G329" s="19">
        <f t="shared" si="27"/>
        <v>1.5216427031373068</v>
      </c>
      <c r="H329" s="4" t="str">
        <f t="shared" si="28"/>
        <v/>
      </c>
      <c r="I329" s="4" t="e">
        <f>VLOOKUP(ROUND(A329,2),data!$B$6:$C$209,2,0)</f>
        <v>#N/A</v>
      </c>
      <c r="J329" s="4"/>
      <c r="K329" s="21">
        <f>sigmas!A329</f>
        <v>0</v>
      </c>
      <c r="L329" s="21">
        <f>sigmas!B329</f>
        <v>0</v>
      </c>
      <c r="M329" s="21">
        <f>sigmas!C329</f>
        <v>0</v>
      </c>
      <c r="N329" s="21">
        <f t="shared" si="29"/>
        <v>1</v>
      </c>
      <c r="O329" s="21" t="e">
        <f>LOG(N329/10^(-sgraph!$H$13))</f>
        <v>#VALUE!</v>
      </c>
      <c r="P329" s="21"/>
      <c r="Q329" s="21"/>
      <c r="R329" s="21"/>
    </row>
    <row r="330" spans="1:18" x14ac:dyDescent="0.2">
      <c r="A330" s="17">
        <f>A329+data!$I$2</f>
        <v>4.7699999999999418</v>
      </c>
      <c r="B330" s="17">
        <f t="shared" si="26"/>
        <v>1.6982436524619695E-5</v>
      </c>
      <c r="C330" s="17">
        <f>(-data!$B$2)*((B330^3+data!$D$4*B330^2-(data!$F$2+data!$D$4*data!$A$2)*B330-data!$F$2*data!$D$4)/(B330^3+(data!$D$4+data!$C$2)*B330^2+(data!$D$4*data!$C$2-data!$R$2)*B330-data!$D$4*data!$F$2))</f>
        <v>9.8850649428651369</v>
      </c>
      <c r="D330" s="4">
        <f>(-data!$B$2)*((B330^3+data!$E$4*B330^2-(data!$F$2+data!$E$4*data!$A$2)*B330-data!$F$2*data!$E$4)/(B330^3+(data!$E$4+data!$C$2)*B330^2+(data!$E$4*data!$C$2-data!$R$2)*B330-data!$E$4*data!$F$2))</f>
        <v>1.5522712840771806</v>
      </c>
      <c r="E330" s="18">
        <f>IF(OR(A330&lt;data!$G$2,A330 &gt;data!$H$2),"",A330)</f>
        <v>4.7699999999999418</v>
      </c>
      <c r="F330" s="19">
        <f t="shared" si="25"/>
        <v>9.8850649428651369</v>
      </c>
      <c r="G330" s="19">
        <f t="shared" si="27"/>
        <v>1.5522712840771806</v>
      </c>
      <c r="H330" s="4" t="str">
        <f t="shared" si="28"/>
        <v/>
      </c>
      <c r="I330" s="4" t="e">
        <f>VLOOKUP(ROUND(A330,2),data!$B$6:$C$209,2,0)</f>
        <v>#N/A</v>
      </c>
      <c r="J330" s="4"/>
      <c r="K330" s="21">
        <f>sigmas!A330</f>
        <v>0</v>
      </c>
      <c r="L330" s="21">
        <f>sigmas!B330</f>
        <v>0</v>
      </c>
      <c r="M330" s="21">
        <f>sigmas!C330</f>
        <v>0</v>
      </c>
      <c r="N330" s="21">
        <f t="shared" si="29"/>
        <v>1</v>
      </c>
      <c r="O330" s="21" t="e">
        <f>LOG(N330/10^(-sgraph!$H$13))</f>
        <v>#VALUE!</v>
      </c>
      <c r="P330" s="21"/>
      <c r="Q330" s="21"/>
      <c r="R330" s="21"/>
    </row>
    <row r="331" spans="1:18" x14ac:dyDescent="0.2">
      <c r="A331" s="17">
        <f>A330+data!$I$2</f>
        <v>4.7799999999999416</v>
      </c>
      <c r="B331" s="17">
        <f t="shared" si="26"/>
        <v>1.6595869074377811E-5</v>
      </c>
      <c r="C331" s="17">
        <f>(-data!$B$2)*((B331^3+data!$D$4*B331^2-(data!$F$2+data!$D$4*data!$A$2)*B331-data!$F$2*data!$D$4)/(B331^3+(data!$D$4+data!$C$2)*B331^2+(data!$D$4*data!$C$2-data!$R$2)*B331-data!$D$4*data!$F$2))</f>
        <v>9.8876604455388524</v>
      </c>
      <c r="D331" s="4">
        <f>(-data!$B$2)*((B331^3+data!$E$4*B331^2-(data!$F$2+data!$E$4*data!$A$2)*B331-data!$F$2*data!$E$4)/(B331^3+(data!$E$4+data!$C$2)*B331^2+(data!$E$4*data!$C$2-data!$R$2)*B331-data!$E$4*data!$F$2))</f>
        <v>1.5833722414231848</v>
      </c>
      <c r="E331" s="18">
        <f>IF(OR(A331&lt;data!$G$2,A331 &gt;data!$H$2),"",A331)</f>
        <v>4.7799999999999416</v>
      </c>
      <c r="F331" s="19">
        <f t="shared" si="25"/>
        <v>9.8876604455388524</v>
      </c>
      <c r="G331" s="19">
        <f t="shared" si="27"/>
        <v>1.5833722414231848</v>
      </c>
      <c r="H331" s="4" t="str">
        <f t="shared" si="28"/>
        <v/>
      </c>
      <c r="I331" s="4" t="e">
        <f>VLOOKUP(ROUND(A331,2),data!$B$6:$C$209,2,0)</f>
        <v>#N/A</v>
      </c>
      <c r="J331" s="4"/>
      <c r="K331" s="21">
        <f>sigmas!A331</f>
        <v>0</v>
      </c>
      <c r="L331" s="21">
        <f>sigmas!B331</f>
        <v>0</v>
      </c>
      <c r="M331" s="21">
        <f>sigmas!C331</f>
        <v>0</v>
      </c>
      <c r="N331" s="21">
        <f t="shared" si="29"/>
        <v>1</v>
      </c>
      <c r="O331" s="21" t="e">
        <f>LOG(N331/10^(-sgraph!$H$13))</f>
        <v>#VALUE!</v>
      </c>
      <c r="P331" s="21"/>
      <c r="Q331" s="21"/>
      <c r="R331" s="21"/>
    </row>
    <row r="332" spans="1:18" x14ac:dyDescent="0.2">
      <c r="A332" s="17">
        <f>A331+data!$I$2</f>
        <v>4.7899999999999414</v>
      </c>
      <c r="B332" s="17">
        <f t="shared" si="26"/>
        <v>1.621810097359148E-5</v>
      </c>
      <c r="C332" s="17">
        <f>(-data!$B$2)*((B332^3+data!$D$4*B332^2-(data!$F$2+data!$D$4*data!$A$2)*B332-data!$F$2*data!$D$4)/(B332^3+(data!$D$4+data!$C$2)*B332^2+(data!$D$4*data!$C$2-data!$R$2)*B332-data!$D$4*data!$F$2))</f>
        <v>9.8901977945720301</v>
      </c>
      <c r="D332" s="4">
        <f>(-data!$B$2)*((B332^3+data!$E$4*B332^2-(data!$F$2+data!$E$4*data!$A$2)*B332-data!$F$2*data!$E$4)/(B332^3+(data!$E$4+data!$C$2)*B332^2+(data!$E$4*data!$C$2-data!$R$2)*B332-data!$E$4*data!$F$2))</f>
        <v>1.6149490307129069</v>
      </c>
      <c r="E332" s="18">
        <f>IF(OR(A332&lt;data!$G$2,A332 &gt;data!$H$2),"",A332)</f>
        <v>4.7899999999999414</v>
      </c>
      <c r="F332" s="19">
        <f t="shared" si="25"/>
        <v>9.8901977945720301</v>
      </c>
      <c r="G332" s="19">
        <f t="shared" si="27"/>
        <v>1.6149490307129069</v>
      </c>
      <c r="H332" s="4" t="str">
        <f t="shared" si="28"/>
        <v/>
      </c>
      <c r="I332" s="4" t="e">
        <f>VLOOKUP(ROUND(A332,2),data!$B$6:$C$209,2,0)</f>
        <v>#N/A</v>
      </c>
      <c r="J332" s="4"/>
      <c r="K332" s="21">
        <f>sigmas!A332</f>
        <v>0</v>
      </c>
      <c r="L332" s="21">
        <f>sigmas!B332</f>
        <v>0</v>
      </c>
      <c r="M332" s="21">
        <f>sigmas!C332</f>
        <v>0</v>
      </c>
      <c r="N332" s="21">
        <f t="shared" si="29"/>
        <v>1</v>
      </c>
      <c r="O332" s="21" t="e">
        <f>LOG(N332/10^(-sgraph!$H$13))</f>
        <v>#VALUE!</v>
      </c>
      <c r="P332" s="21"/>
      <c r="Q332" s="21"/>
      <c r="R332" s="21"/>
    </row>
    <row r="333" spans="1:18" x14ac:dyDescent="0.2">
      <c r="A333" s="17">
        <f>A332+data!$I$2</f>
        <v>4.7999999999999412</v>
      </c>
      <c r="B333" s="17">
        <f t="shared" si="26"/>
        <v>1.5848931924613269E-5</v>
      </c>
      <c r="C333" s="17">
        <f>(-data!$B$2)*((B333^3+data!$D$4*B333^2-(data!$F$2+data!$D$4*data!$A$2)*B333-data!$F$2*data!$D$4)/(B333^3+(data!$D$4+data!$C$2)*B333^2+(data!$D$4*data!$C$2-data!$R$2)*B333-data!$D$4*data!$F$2))</f>
        <v>9.8926782725790776</v>
      </c>
      <c r="D333" s="4">
        <f>(-data!$B$2)*((B333^3+data!$E$4*B333^2-(data!$F$2+data!$E$4*data!$A$2)*B333-data!$F$2*data!$E$4)/(B333^3+(data!$E$4+data!$C$2)*B333^2+(data!$E$4*data!$C$2-data!$R$2)*B333-data!$E$4*data!$F$2))</f>
        <v>1.6470049452701456</v>
      </c>
      <c r="E333" s="18">
        <f>IF(OR(A333&lt;data!$G$2,A333 &gt;data!$H$2),"",A333)</f>
        <v>4.7999999999999412</v>
      </c>
      <c r="F333" s="19">
        <f t="shared" si="25"/>
        <v>9.8926782725790776</v>
      </c>
      <c r="G333" s="19">
        <f t="shared" si="27"/>
        <v>1.6470049452701456</v>
      </c>
      <c r="H333" s="4" t="str">
        <f t="shared" si="28"/>
        <v/>
      </c>
      <c r="I333" s="4" t="e">
        <f>VLOOKUP(ROUND(A333,2),data!$B$6:$C$209,2,0)</f>
        <v>#N/A</v>
      </c>
      <c r="J333" s="4"/>
      <c r="K333" s="21">
        <f>sigmas!A333</f>
        <v>0</v>
      </c>
      <c r="L333" s="21">
        <f>sigmas!B333</f>
        <v>0</v>
      </c>
      <c r="M333" s="21">
        <f>sigmas!C333</f>
        <v>0</v>
      </c>
      <c r="N333" s="21">
        <f t="shared" si="29"/>
        <v>1</v>
      </c>
      <c r="O333" s="21" t="e">
        <f>LOG(N333/10^(-sgraph!$H$13))</f>
        <v>#VALUE!</v>
      </c>
      <c r="P333" s="21"/>
      <c r="Q333" s="21"/>
      <c r="R333" s="21"/>
    </row>
    <row r="334" spans="1:18" x14ac:dyDescent="0.2">
      <c r="A334" s="17">
        <f>A333+data!$I$2</f>
        <v>4.809999999999941</v>
      </c>
      <c r="B334" s="17">
        <f t="shared" si="26"/>
        <v>1.5488166189126901E-5</v>
      </c>
      <c r="C334" s="17">
        <f>(-data!$B$2)*((B334^3+data!$D$4*B334^2-(data!$F$2+data!$D$4*data!$A$2)*B334-data!$F$2*data!$D$4)/(B334^3+(data!$D$4+data!$C$2)*B334^2+(data!$D$4*data!$C$2-data!$R$2)*B334-data!$D$4*data!$F$2))</f>
        <v>9.8951031347939882</v>
      </c>
      <c r="D334" s="4">
        <f>(-data!$B$2)*((B334^3+data!$E$4*B334^2-(data!$F$2+data!$E$4*data!$A$2)*B334-data!$F$2*data!$E$4)/(B334^3+(data!$E$4+data!$C$2)*B334^2+(data!$E$4*data!$C$2-data!$R$2)*B334-data!$E$4*data!$F$2))</f>
        <v>1.67954310875406</v>
      </c>
      <c r="E334" s="18">
        <f>IF(OR(A334&lt;data!$G$2,A334 &gt;data!$H$2),"",A334)</f>
        <v>4.809999999999941</v>
      </c>
      <c r="F334" s="19">
        <f t="shared" si="25"/>
        <v>9.8951031347939882</v>
      </c>
      <c r="G334" s="19">
        <f t="shared" si="27"/>
        <v>1.67954310875406</v>
      </c>
      <c r="H334" s="4" t="str">
        <f t="shared" si="28"/>
        <v/>
      </c>
      <c r="I334" s="4" t="e">
        <f>VLOOKUP(ROUND(A334,2),data!$B$6:$C$209,2,0)</f>
        <v>#N/A</v>
      </c>
      <c r="J334" s="4"/>
      <c r="K334" s="21">
        <f>sigmas!A334</f>
        <v>0</v>
      </c>
      <c r="L334" s="21">
        <f>sigmas!B334</f>
        <v>0</v>
      </c>
      <c r="M334" s="21">
        <f>sigmas!C334</f>
        <v>0</v>
      </c>
      <c r="N334" s="21">
        <f t="shared" si="29"/>
        <v>1</v>
      </c>
      <c r="O334" s="21" t="e">
        <f>LOG(N334/10^(-sgraph!$H$13))</f>
        <v>#VALUE!</v>
      </c>
      <c r="P334" s="21"/>
      <c r="Q334" s="21"/>
      <c r="R334" s="21"/>
    </row>
    <row r="335" spans="1:18" x14ac:dyDescent="0.2">
      <c r="A335" s="17">
        <f>A334+data!$I$2</f>
        <v>4.8199999999999408</v>
      </c>
      <c r="B335" s="17">
        <f t="shared" si="26"/>
        <v>1.5135612484364121E-5</v>
      </c>
      <c r="C335" s="17">
        <f>(-data!$B$2)*((B335^3+data!$D$4*B335^2-(data!$F$2+data!$D$4*data!$A$2)*B335-data!$F$2*data!$D$4)/(B335^3+(data!$D$4+data!$C$2)*B335^2+(data!$D$4*data!$C$2-data!$R$2)*B335-data!$D$4*data!$F$2))</f>
        <v>9.8974736096142983</v>
      </c>
      <c r="D335" s="4">
        <f>(-data!$B$2)*((B335^3+data!$E$4*B335^2-(data!$F$2+data!$E$4*data!$A$2)*B335-data!$F$2*data!$E$4)/(B335^3+(data!$E$4+data!$C$2)*B335^2+(data!$E$4*data!$C$2-data!$R$2)*B335-data!$E$4*data!$F$2))</f>
        <v>1.7125664676402335</v>
      </c>
      <c r="E335" s="18">
        <f>IF(OR(A335&lt;data!$G$2,A335 &gt;data!$H$2),"",A335)</f>
        <v>4.8199999999999408</v>
      </c>
      <c r="F335" s="19">
        <f t="shared" si="25"/>
        <v>9.8974736096142983</v>
      </c>
      <c r="G335" s="19">
        <f t="shared" si="27"/>
        <v>1.7125664676402335</v>
      </c>
      <c r="H335" s="4" t="str">
        <f t="shared" si="28"/>
        <v/>
      </c>
      <c r="I335" s="4" t="e">
        <f>VLOOKUP(ROUND(A335,2),data!$B$6:$C$209,2,0)</f>
        <v>#N/A</v>
      </c>
      <c r="J335" s="4"/>
      <c r="K335" s="21">
        <f>sigmas!A335</f>
        <v>0</v>
      </c>
      <c r="L335" s="21">
        <f>sigmas!B335</f>
        <v>0</v>
      </c>
      <c r="M335" s="21">
        <f>sigmas!C335</f>
        <v>0</v>
      </c>
      <c r="N335" s="21">
        <f t="shared" si="29"/>
        <v>1</v>
      </c>
      <c r="O335" s="21" t="e">
        <f>LOG(N335/10^(-sgraph!$H$13))</f>
        <v>#VALUE!</v>
      </c>
      <c r="P335" s="21"/>
      <c r="Q335" s="21"/>
      <c r="R335" s="21"/>
    </row>
    <row r="336" spans="1:18" x14ac:dyDescent="0.2">
      <c r="A336" s="17">
        <f>A335+data!$I$2</f>
        <v>4.8299999999999406</v>
      </c>
      <c r="B336" s="17">
        <f t="shared" si="26"/>
        <v>1.4791083881684071E-5</v>
      </c>
      <c r="C336" s="17">
        <f>(-data!$B$2)*((B336^3+data!$D$4*B336^2-(data!$F$2+data!$D$4*data!$A$2)*B336-data!$F$2*data!$D$4)/(B336^3+(data!$D$4+data!$C$2)*B336^2+(data!$D$4*data!$C$2-data!$R$2)*B336-data!$D$4*data!$F$2))</f>
        <v>9.8997908991361125</v>
      </c>
      <c r="D336" s="4">
        <f>(-data!$B$2)*((B336^3+data!$E$4*B336^2-(data!$F$2+data!$E$4*data!$A$2)*B336-data!$F$2*data!$E$4)/(B336^3+(data!$E$4+data!$C$2)*B336^2+(data!$E$4*data!$C$2-data!$R$2)*B336-data!$E$4*data!$F$2))</f>
        <v>1.7460777836447399</v>
      </c>
      <c r="E336" s="18">
        <f>IF(OR(A336&lt;data!$G$2,A336 &gt;data!$H$2),"",A336)</f>
        <v>4.8299999999999406</v>
      </c>
      <c r="F336" s="19">
        <f t="shared" si="25"/>
        <v>9.8997908991361125</v>
      </c>
      <c r="G336" s="19">
        <f t="shared" si="27"/>
        <v>1.7460777836447399</v>
      </c>
      <c r="H336" s="4" t="str">
        <f t="shared" si="28"/>
        <v/>
      </c>
      <c r="I336" s="4" t="e">
        <f>VLOOKUP(ROUND(A336,2),data!$B$6:$C$209,2,0)</f>
        <v>#N/A</v>
      </c>
      <c r="J336" s="4"/>
      <c r="K336" s="21">
        <f>sigmas!A336</f>
        <v>0</v>
      </c>
      <c r="L336" s="21">
        <f>sigmas!B336</f>
        <v>0</v>
      </c>
      <c r="M336" s="21">
        <f>sigmas!C336</f>
        <v>0</v>
      </c>
      <c r="N336" s="21">
        <f t="shared" si="29"/>
        <v>1</v>
      </c>
      <c r="O336" s="21" t="e">
        <f>LOG(N336/10^(-sgraph!$H$13))</f>
        <v>#VALUE!</v>
      </c>
      <c r="P336" s="21"/>
      <c r="Q336" s="21"/>
      <c r="R336" s="21"/>
    </row>
    <row r="337" spans="1:18" x14ac:dyDescent="0.2">
      <c r="A337" s="17">
        <f>A336+data!$I$2</f>
        <v>4.8399999999999403</v>
      </c>
      <c r="B337" s="17">
        <f t="shared" si="26"/>
        <v>1.4454397707461254E-5</v>
      </c>
      <c r="C337" s="17">
        <f>(-data!$B$2)*((B337^3+data!$D$4*B337^2-(data!$F$2+data!$D$4*data!$A$2)*B337-data!$F$2*data!$D$4)/(B337^3+(data!$D$4+data!$C$2)*B337^2+(data!$D$4*data!$C$2-data!$R$2)*B337-data!$D$4*data!$F$2))</f>
        <v>9.9020561796802031</v>
      </c>
      <c r="D337" s="4">
        <f>(-data!$B$2)*((B337^3+data!$E$4*B337^2-(data!$F$2+data!$E$4*data!$A$2)*B337-data!$F$2*data!$E$4)/(B337^3+(data!$E$4+data!$C$2)*B337^2+(data!$E$4*data!$C$2-data!$R$2)*B337-data!$E$4*data!$F$2))</f>
        <v>1.7800796261029976</v>
      </c>
      <c r="E337" s="18">
        <f>IF(OR(A337&lt;data!$G$2,A337 &gt;data!$H$2),"",A337)</f>
        <v>4.8399999999999403</v>
      </c>
      <c r="F337" s="19">
        <f t="shared" si="25"/>
        <v>9.9020561796802031</v>
      </c>
      <c r="G337" s="19">
        <f t="shared" si="27"/>
        <v>1.7800796261029976</v>
      </c>
      <c r="H337" s="4" t="str">
        <f t="shared" si="28"/>
        <v/>
      </c>
      <c r="I337" s="4" t="e">
        <f>VLOOKUP(ROUND(A337,2),data!$B$6:$C$209,2,0)</f>
        <v>#N/A</v>
      </c>
      <c r="J337" s="4"/>
      <c r="K337" s="21">
        <f>sigmas!A337</f>
        <v>0</v>
      </c>
      <c r="L337" s="21">
        <f>sigmas!B337</f>
        <v>0</v>
      </c>
      <c r="M337" s="21">
        <f>sigmas!C337</f>
        <v>0</v>
      </c>
      <c r="N337" s="21">
        <f t="shared" si="29"/>
        <v>1</v>
      </c>
      <c r="O337" s="21" t="e">
        <f>LOG(N337/10^(-sgraph!$H$13))</f>
        <v>#VALUE!</v>
      </c>
      <c r="P337" s="21"/>
      <c r="Q337" s="21"/>
      <c r="R337" s="21"/>
    </row>
    <row r="338" spans="1:18" x14ac:dyDescent="0.2">
      <c r="A338" s="17">
        <f>A337+data!$I$2</f>
        <v>4.8499999999999401</v>
      </c>
      <c r="B338" s="17">
        <f t="shared" si="26"/>
        <v>1.4125375446229476E-5</v>
      </c>
      <c r="C338" s="17">
        <f>(-data!$B$2)*((B338^3+data!$D$4*B338^2-(data!$F$2+data!$D$4*data!$A$2)*B338-data!$F$2*data!$D$4)/(B338^3+(data!$D$4+data!$C$2)*B338^2+(data!$D$4*data!$C$2-data!$R$2)*B338-data!$D$4*data!$F$2))</f>
        <v>9.9042706023092624</v>
      </c>
      <c r="D338" s="4">
        <f>(-data!$B$2)*((B338^3+data!$E$4*B338^2-(data!$F$2+data!$E$4*data!$A$2)*B338-data!$F$2*data!$E$4)/(B338^3+(data!$E$4+data!$C$2)*B338^2+(data!$E$4*data!$C$2-data!$R$2)*B338-data!$E$4*data!$F$2))</f>
        <v>1.8145743643158705</v>
      </c>
      <c r="E338" s="18">
        <f>IF(OR(A338&lt;data!$G$2,A338 &gt;data!$H$2),"",A338)</f>
        <v>4.8499999999999401</v>
      </c>
      <c r="F338" s="19">
        <f t="shared" si="25"/>
        <v>9.9042706023092624</v>
      </c>
      <c r="G338" s="19">
        <f t="shared" si="27"/>
        <v>1.8145743643158705</v>
      </c>
      <c r="H338" s="4" t="str">
        <f t="shared" si="28"/>
        <v/>
      </c>
      <c r="I338" s="4" t="e">
        <f>VLOOKUP(ROUND(A338,2),data!$B$6:$C$209,2,0)</f>
        <v>#N/A</v>
      </c>
      <c r="J338" s="4"/>
      <c r="K338" s="21">
        <f>sigmas!A338</f>
        <v>0</v>
      </c>
      <c r="L338" s="21">
        <f>sigmas!B338</f>
        <v>0</v>
      </c>
      <c r="M338" s="21">
        <f>sigmas!C338</f>
        <v>0</v>
      </c>
      <c r="N338" s="21">
        <f t="shared" si="29"/>
        <v>1</v>
      </c>
      <c r="O338" s="21" t="e">
        <f>LOG(N338/10^(-sgraph!$H$13))</f>
        <v>#VALUE!</v>
      </c>
      <c r="P338" s="21"/>
      <c r="Q338" s="21"/>
      <c r="R338" s="21"/>
    </row>
    <row r="339" spans="1:18" x14ac:dyDescent="0.2">
      <c r="A339" s="17">
        <f>A338+data!$I$2</f>
        <v>4.8599999999999399</v>
      </c>
      <c r="B339" s="17">
        <f t="shared" si="26"/>
        <v>1.3803842646030741E-5</v>
      </c>
      <c r="C339" s="17">
        <f>(-data!$B$2)*((B339^3+data!$D$4*B339^2-(data!$F$2+data!$D$4*data!$A$2)*B339-data!$F$2*data!$D$4)/(B339^3+(data!$D$4+data!$C$2)*B339^2+(data!$D$4*data!$C$2-data!$R$2)*B339-data!$D$4*data!$F$2))</f>
        <v>9.9064352933363828</v>
      </c>
      <c r="D339" s="4">
        <f>(-data!$B$2)*((B339^3+data!$E$4*B339^2-(data!$F$2+data!$E$4*data!$A$2)*B339-data!$F$2*data!$E$4)/(B339^3+(data!$E$4+data!$C$2)*B339^2+(data!$E$4*data!$C$2-data!$R$2)*B339-data!$E$4*data!$F$2))</f>
        <v>1.8495641598761055</v>
      </c>
      <c r="E339" s="18">
        <f>IF(OR(A339&lt;data!$G$2,A339 &gt;data!$H$2),"",A339)</f>
        <v>4.8599999999999399</v>
      </c>
      <c r="F339" s="19">
        <f t="shared" si="25"/>
        <v>9.9064352933363828</v>
      </c>
      <c r="G339" s="19">
        <f t="shared" si="27"/>
        <v>1.8495641598761055</v>
      </c>
      <c r="H339" s="4" t="str">
        <f t="shared" si="28"/>
        <v/>
      </c>
      <c r="I339" s="4" t="e">
        <f>VLOOKUP(ROUND(A339,2),data!$B$6:$C$209,2,0)</f>
        <v>#N/A</v>
      </c>
      <c r="J339" s="4"/>
      <c r="K339" s="21">
        <f>sigmas!A339</f>
        <v>0</v>
      </c>
      <c r="L339" s="21">
        <f>sigmas!B339</f>
        <v>0</v>
      </c>
      <c r="M339" s="21">
        <f>sigmas!C339</f>
        <v>0</v>
      </c>
      <c r="N339" s="21">
        <f t="shared" si="29"/>
        <v>1</v>
      </c>
      <c r="O339" s="21" t="e">
        <f>LOG(N339/10^(-sgraph!$H$13))</f>
        <v>#VALUE!</v>
      </c>
      <c r="P339" s="21"/>
      <c r="Q339" s="21"/>
      <c r="R339" s="21"/>
    </row>
    <row r="340" spans="1:18" x14ac:dyDescent="0.2">
      <c r="A340" s="17">
        <f>A339+data!$I$2</f>
        <v>4.8699999999999397</v>
      </c>
      <c r="B340" s="17">
        <f t="shared" si="26"/>
        <v>1.3489628825918386E-5</v>
      </c>
      <c r="C340" s="17">
        <f>(-data!$B$2)*((B340^3+data!$D$4*B340^2-(data!$F$2+data!$D$4*data!$A$2)*B340-data!$F$2*data!$D$4)/(B340^3+(data!$D$4+data!$C$2)*B340^2+(data!$D$4*data!$C$2-data!$R$2)*B340-data!$D$4*data!$F$2))</f>
        <v>9.9085513548248443</v>
      </c>
      <c r="D340" s="4">
        <f>(-data!$B$2)*((B340^3+data!$E$4*B340^2-(data!$F$2+data!$E$4*data!$A$2)*B340-data!$F$2*data!$E$4)/(B340^3+(data!$E$4+data!$C$2)*B340^2+(data!$E$4*data!$C$2-data!$R$2)*B340-data!$E$4*data!$F$2))</f>
        <v>1.8850509589889388</v>
      </c>
      <c r="E340" s="18">
        <f>IF(OR(A340&lt;data!$G$2,A340 &gt;data!$H$2),"",A340)</f>
        <v>4.8699999999999397</v>
      </c>
      <c r="F340" s="19">
        <f t="shared" si="25"/>
        <v>9.9085513548248443</v>
      </c>
      <c r="G340" s="19">
        <f t="shared" si="27"/>
        <v>1.8850509589889388</v>
      </c>
      <c r="H340" s="4" t="str">
        <f t="shared" si="28"/>
        <v/>
      </c>
      <c r="I340" s="4" t="e">
        <f>VLOOKUP(ROUND(A340,2),data!$B$6:$C$209,2,0)</f>
        <v>#N/A</v>
      </c>
      <c r="J340" s="4"/>
      <c r="K340" s="21">
        <f>sigmas!A340</f>
        <v>0</v>
      </c>
      <c r="L340" s="21">
        <f>sigmas!B340</f>
        <v>0</v>
      </c>
      <c r="M340" s="21">
        <f>sigmas!C340</f>
        <v>0</v>
      </c>
      <c r="N340" s="21">
        <f t="shared" si="29"/>
        <v>1</v>
      </c>
      <c r="O340" s="21" t="e">
        <f>LOG(N340/10^(-sgraph!$H$13))</f>
        <v>#VALUE!</v>
      </c>
      <c r="P340" s="21"/>
      <c r="Q340" s="21"/>
      <c r="R340" s="21"/>
    </row>
    <row r="341" spans="1:18" x14ac:dyDescent="0.2">
      <c r="A341" s="17">
        <f>A340+data!$I$2</f>
        <v>4.8799999999999395</v>
      </c>
      <c r="B341" s="17">
        <f t="shared" si="26"/>
        <v>1.3182567385565904E-5</v>
      </c>
      <c r="C341" s="17">
        <f>(-data!$B$2)*((B341^3+data!$D$4*B341^2-(data!$F$2+data!$D$4*data!$A$2)*B341-data!$F$2*data!$D$4)/(B341^3+(data!$D$4+data!$C$2)*B341^2+(data!$D$4*data!$C$2-data!$R$2)*B341-data!$D$4*data!$F$2))</f>
        <v>9.9106198650792461</v>
      </c>
      <c r="D341" s="4">
        <f>(-data!$B$2)*((B341^3+data!$E$4*B341^2-(data!$F$2+data!$E$4*data!$A$2)*B341-data!$F$2*data!$E$4)/(B341^3+(data!$E$4+data!$C$2)*B341^2+(data!$E$4*data!$C$2-data!$R$2)*B341-data!$E$4*data!$F$2))</f>
        <v>1.9210364848012675</v>
      </c>
      <c r="E341" s="18">
        <f>IF(OR(A341&lt;data!$G$2,A341 &gt;data!$H$2),"",A341)</f>
        <v>4.8799999999999395</v>
      </c>
      <c r="F341" s="19">
        <f t="shared" si="25"/>
        <v>9.9106198650792461</v>
      </c>
      <c r="G341" s="19">
        <f t="shared" si="27"/>
        <v>1.9210364848012675</v>
      </c>
      <c r="H341" s="4" t="str">
        <f t="shared" si="28"/>
        <v/>
      </c>
      <c r="I341" s="4" t="e">
        <f>VLOOKUP(ROUND(A341,2),data!$B$6:$C$209,2,0)</f>
        <v>#N/A</v>
      </c>
      <c r="J341" s="4"/>
      <c r="K341" s="21">
        <f>sigmas!A341</f>
        <v>0</v>
      </c>
      <c r="L341" s="21">
        <f>sigmas!B341</f>
        <v>0</v>
      </c>
      <c r="M341" s="21">
        <f>sigmas!C341</f>
        <v>0</v>
      </c>
      <c r="N341" s="21">
        <f t="shared" si="29"/>
        <v>1</v>
      </c>
      <c r="O341" s="21" t="e">
        <f>LOG(N341/10^(-sgraph!$H$13))</f>
        <v>#VALUE!</v>
      </c>
      <c r="P341" s="21"/>
      <c r="Q341" s="21"/>
      <c r="R341" s="21"/>
    </row>
    <row r="342" spans="1:18" x14ac:dyDescent="0.2">
      <c r="A342" s="17">
        <f>A341+data!$I$2</f>
        <v>4.8899999999999393</v>
      </c>
      <c r="B342" s="17">
        <f t="shared" si="26"/>
        <v>1.2882495516933132E-5</v>
      </c>
      <c r="C342" s="17">
        <f>(-data!$B$2)*((B342^3+data!$D$4*B342^2-(data!$F$2+data!$D$4*data!$A$2)*B342-data!$F$2*data!$D$4)/(B342^3+(data!$D$4+data!$C$2)*B342^2+(data!$D$4*data!$C$2-data!$R$2)*B342-data!$D$4*data!$F$2))</f>
        <v>9.9126418791281345</v>
      </c>
      <c r="D342" s="4">
        <f>(-data!$B$2)*((B342^3+data!$E$4*B342^2-(data!$F$2+data!$E$4*data!$A$2)*B342-data!$F$2*data!$E$4)/(B342^3+(data!$E$4+data!$C$2)*B342^2+(data!$E$4*data!$C$2-data!$R$2)*B342-data!$E$4*data!$F$2))</f>
        <v>1.9575222297544941</v>
      </c>
      <c r="E342" s="18">
        <f>IF(OR(A342&lt;data!$G$2,A342 &gt;data!$H$2),"",A342)</f>
        <v>4.8899999999999393</v>
      </c>
      <c r="F342" s="19">
        <f t="shared" si="25"/>
        <v>9.9126418791281345</v>
      </c>
      <c r="G342" s="19">
        <f t="shared" si="27"/>
        <v>1.9575222297544941</v>
      </c>
      <c r="H342" s="4" t="str">
        <f t="shared" si="28"/>
        <v/>
      </c>
      <c r="I342" s="4" t="e">
        <f>VLOOKUP(ROUND(A342,2),data!$B$6:$C$209,2,0)</f>
        <v>#N/A</v>
      </c>
      <c r="J342" s="4"/>
      <c r="K342" s="21">
        <f>sigmas!A342</f>
        <v>0</v>
      </c>
      <c r="L342" s="21">
        <f>sigmas!B342</f>
        <v>0</v>
      </c>
      <c r="M342" s="21">
        <f>sigmas!C342</f>
        <v>0</v>
      </c>
      <c r="N342" s="21">
        <f t="shared" si="29"/>
        <v>1</v>
      </c>
      <c r="O342" s="21" t="e">
        <f>LOG(N342/10^(-sgraph!$H$13))</f>
        <v>#VALUE!</v>
      </c>
      <c r="P342" s="21"/>
      <c r="Q342" s="21"/>
      <c r="R342" s="21"/>
    </row>
    <row r="343" spans="1:18" x14ac:dyDescent="0.2">
      <c r="A343" s="17">
        <f>A342+data!$I$2</f>
        <v>4.8999999999999391</v>
      </c>
      <c r="B343" s="17">
        <f t="shared" si="26"/>
        <v>1.2589254117943425E-5</v>
      </c>
      <c r="C343" s="17">
        <f>(-data!$B$2)*((B343^3+data!$D$4*B343^2-(data!$F$2+data!$D$4*data!$A$2)*B343-data!$F$2*data!$D$4)/(B343^3+(data!$D$4+data!$C$2)*B343^2+(data!$D$4*data!$C$2-data!$R$2)*B343-data!$D$4*data!$F$2))</f>
        <v>9.9146184291981214</v>
      </c>
      <c r="D343" s="4">
        <f>(-data!$B$2)*((B343^3+data!$E$4*B343^2-(data!$F$2+data!$E$4*data!$A$2)*B343-data!$F$2*data!$E$4)/(B343^3+(data!$E$4+data!$C$2)*B343^2+(data!$E$4*data!$C$2-data!$R$2)*B343-data!$E$4*data!$F$2))</f>
        <v>1.9945094479767222</v>
      </c>
      <c r="E343" s="18">
        <f>IF(OR(A343&lt;data!$G$2,A343 &gt;data!$H$2),"",A343)</f>
        <v>4.8999999999999391</v>
      </c>
      <c r="F343" s="19">
        <f t="shared" si="25"/>
        <v>9.9146184291981214</v>
      </c>
      <c r="G343" s="19">
        <f t="shared" si="27"/>
        <v>1.9945094479767222</v>
      </c>
      <c r="H343" s="4" t="str">
        <f t="shared" si="28"/>
        <v/>
      </c>
      <c r="I343" s="4" t="e">
        <f>VLOOKUP(ROUND(A343,2),data!$B$6:$C$209,2,0)</f>
        <v>#N/A</v>
      </c>
      <c r="J343" s="4"/>
      <c r="K343" s="21">
        <f>sigmas!A343</f>
        <v>0</v>
      </c>
      <c r="L343" s="21">
        <f>sigmas!B343</f>
        <v>0</v>
      </c>
      <c r="M343" s="21">
        <f>sigmas!C343</f>
        <v>0</v>
      </c>
      <c r="N343" s="21">
        <f t="shared" si="29"/>
        <v>1</v>
      </c>
      <c r="O343" s="21" t="e">
        <f>LOG(N343/10^(-sgraph!$H$13))</f>
        <v>#VALUE!</v>
      </c>
      <c r="P343" s="21"/>
      <c r="Q343" s="21"/>
      <c r="R343" s="21"/>
    </row>
    <row r="344" spans="1:18" x14ac:dyDescent="0.2">
      <c r="A344" s="17">
        <f>A343+data!$I$2</f>
        <v>4.9099999999999389</v>
      </c>
      <c r="B344" s="17">
        <f t="shared" si="26"/>
        <v>1.2302687708125528E-5</v>
      </c>
      <c r="C344" s="17">
        <f>(-data!$B$2)*((B344^3+data!$D$4*B344^2-(data!$F$2+data!$D$4*data!$A$2)*B344-data!$F$2*data!$D$4)/(B344^3+(data!$D$4+data!$C$2)*B344^2+(data!$D$4*data!$C$2-data!$R$2)*B344-data!$D$4*data!$F$2))</f>
        <v>9.9165505251796731</v>
      </c>
      <c r="D344" s="4">
        <f>(-data!$B$2)*((B344^3+data!$E$4*B344^2-(data!$F$2+data!$E$4*data!$A$2)*B344-data!$F$2*data!$E$4)/(B344^3+(data!$E$4+data!$C$2)*B344^2+(data!$E$4*data!$C$2-data!$R$2)*B344-data!$E$4*data!$F$2))</f>
        <v>2.0319991477306649</v>
      </c>
      <c r="E344" s="18">
        <f>IF(OR(A344&lt;data!$G$2,A344 &gt;data!$H$2),"",A344)</f>
        <v>4.9099999999999389</v>
      </c>
      <c r="F344" s="19">
        <f t="shared" si="25"/>
        <v>9.9165505251796731</v>
      </c>
      <c r="G344" s="19">
        <f t="shared" si="27"/>
        <v>2.0319991477306649</v>
      </c>
      <c r="H344" s="4" t="str">
        <f t="shared" si="28"/>
        <v/>
      </c>
      <c r="I344" s="4" t="e">
        <f>VLOOKUP(ROUND(A344,2),data!$B$6:$C$209,2,0)</f>
        <v>#N/A</v>
      </c>
      <c r="J344" s="4"/>
      <c r="K344" s="21">
        <f>sigmas!A344</f>
        <v>0</v>
      </c>
      <c r="L344" s="21">
        <f>sigmas!B344</f>
        <v>0</v>
      </c>
      <c r="M344" s="21">
        <f>sigmas!C344</f>
        <v>0</v>
      </c>
      <c r="N344" s="21">
        <f t="shared" si="29"/>
        <v>1</v>
      </c>
      <c r="O344" s="21" t="e">
        <f>LOG(N344/10^(-sgraph!$H$13))</f>
        <v>#VALUE!</v>
      </c>
      <c r="P344" s="21"/>
      <c r="Q344" s="21"/>
      <c r="R344" s="21"/>
    </row>
    <row r="345" spans="1:18" x14ac:dyDescent="0.2">
      <c r="A345" s="17">
        <f>A344+data!$I$2</f>
        <v>4.9199999999999386</v>
      </c>
      <c r="B345" s="17">
        <f t="shared" si="26"/>
        <v>1.2022644346175806E-5</v>
      </c>
      <c r="C345" s="17">
        <f>(-data!$B$2)*((B345^3+data!$D$4*B345^2-(data!$F$2+data!$D$4*data!$A$2)*B345-data!$F$2*data!$D$4)/(B345^3+(data!$D$4+data!$C$2)*B345^2+(data!$D$4*data!$C$2-data!$R$2)*B345-data!$D$4*data!$F$2))</f>
        <v>9.9184391550845596</v>
      </c>
      <c r="D345" s="4">
        <f>(-data!$B$2)*((B345^3+data!$E$4*B345^2-(data!$F$2+data!$E$4*data!$A$2)*B345-data!$F$2*data!$E$4)/(B345^3+(data!$E$4+data!$C$2)*B345^2+(data!$E$4*data!$C$2-data!$R$2)*B345-data!$E$4*data!$F$2))</f>
        <v>2.0699920839341348</v>
      </c>
      <c r="E345" s="18">
        <f>IF(OR(A345&lt;data!$G$2,A345 &gt;data!$H$2),"",A345)</f>
        <v>4.9199999999999386</v>
      </c>
      <c r="F345" s="19">
        <f t="shared" si="25"/>
        <v>9.9184391550845596</v>
      </c>
      <c r="G345" s="19">
        <f t="shared" si="27"/>
        <v>2.0699920839341348</v>
      </c>
      <c r="H345" s="4" t="str">
        <f t="shared" si="28"/>
        <v/>
      </c>
      <c r="I345" s="4" t="e">
        <f>VLOOKUP(ROUND(A345,2),data!$B$6:$C$209,2,0)</f>
        <v>#N/A</v>
      </c>
      <c r="J345" s="4"/>
      <c r="K345" s="21">
        <f>sigmas!A345</f>
        <v>0</v>
      </c>
      <c r="L345" s="21">
        <f>sigmas!B345</f>
        <v>0</v>
      </c>
      <c r="M345" s="21">
        <f>sigmas!C345</f>
        <v>0</v>
      </c>
      <c r="N345" s="21">
        <f t="shared" si="29"/>
        <v>1</v>
      </c>
      <c r="O345" s="21" t="e">
        <f>LOG(N345/10^(-sgraph!$H$13))</f>
        <v>#VALUE!</v>
      </c>
      <c r="P345" s="21"/>
      <c r="Q345" s="21"/>
      <c r="R345" s="21"/>
    </row>
    <row r="346" spans="1:18" x14ac:dyDescent="0.2">
      <c r="A346" s="17">
        <f>A345+data!$I$2</f>
        <v>4.9299999999999384</v>
      </c>
      <c r="B346" s="17">
        <f t="shared" si="26"/>
        <v>1.1748975549396954E-5</v>
      </c>
      <c r="C346" s="17">
        <f>(-data!$B$2)*((B346^3+data!$D$4*B346^2-(data!$F$2+data!$D$4*data!$A$2)*B346-data!$F$2*data!$D$4)/(B346^3+(data!$D$4+data!$C$2)*B346^2+(data!$D$4*data!$C$2-data!$R$2)*B346-data!$D$4*data!$F$2))</f>
        <v>9.9202852854951509</v>
      </c>
      <c r="D346" s="4">
        <f>(-data!$B$2)*((B346^3+data!$E$4*B346^2-(data!$F$2+data!$E$4*data!$A$2)*B346-data!$F$2*data!$E$4)/(B346^3+(data!$E$4+data!$C$2)*B346^2+(data!$E$4*data!$C$2-data!$R$2)*B346-data!$E$4*data!$F$2))</f>
        <v>2.1084887507705994</v>
      </c>
      <c r="E346" s="18">
        <f>IF(OR(A346&lt;data!$G$2,A346 &gt;data!$H$2),"",A346)</f>
        <v>4.9299999999999384</v>
      </c>
      <c r="F346" s="19">
        <f t="shared" si="25"/>
        <v>9.9202852854951509</v>
      </c>
      <c r="G346" s="19">
        <f t="shared" si="27"/>
        <v>2.1084887507705994</v>
      </c>
      <c r="H346" s="4" t="str">
        <f t="shared" si="28"/>
        <v/>
      </c>
      <c r="I346" s="4" t="e">
        <f>VLOOKUP(ROUND(A346,2),data!$B$6:$C$209,2,0)</f>
        <v>#N/A</v>
      </c>
      <c r="J346" s="4"/>
      <c r="K346" s="21">
        <f>sigmas!A346</f>
        <v>0</v>
      </c>
      <c r="L346" s="21">
        <f>sigmas!B346</f>
        <v>0</v>
      </c>
      <c r="M346" s="21">
        <f>sigmas!C346</f>
        <v>0</v>
      </c>
      <c r="N346" s="21">
        <f t="shared" si="29"/>
        <v>1</v>
      </c>
      <c r="O346" s="21" t="e">
        <f>LOG(N346/10^(-sgraph!$H$13))</f>
        <v>#VALUE!</v>
      </c>
      <c r="P346" s="21"/>
      <c r="Q346" s="21"/>
      <c r="R346" s="21"/>
    </row>
    <row r="347" spans="1:18" x14ac:dyDescent="0.2">
      <c r="A347" s="17">
        <f>A346+data!$I$2</f>
        <v>4.9399999999999382</v>
      </c>
      <c r="B347" s="17">
        <f t="shared" si="26"/>
        <v>1.148153621497045E-5</v>
      </c>
      <c r="C347" s="17">
        <f>(-data!$B$2)*((B347^3+data!$D$4*B347^2-(data!$F$2+data!$D$4*data!$A$2)*B347-data!$F$2*data!$D$4)/(B347^3+(data!$D$4+data!$C$2)*B347^2+(data!$D$4*data!$C$2-data!$R$2)*B347-data!$D$4*data!$F$2))</f>
        <v>9.9220898620055777</v>
      </c>
      <c r="D347" s="4">
        <f>(-data!$B$2)*((B347^3+data!$E$4*B347^2-(data!$F$2+data!$E$4*data!$A$2)*B347-data!$F$2*data!$E$4)/(B347^3+(data!$E$4+data!$C$2)*B347^2+(data!$E$4*data!$C$2-data!$R$2)*B347-data!$E$4*data!$F$2))</f>
        <v>2.1474893744078134</v>
      </c>
      <c r="E347" s="18">
        <f>IF(OR(A347&lt;data!$G$2,A347 &gt;data!$H$2),"",A347)</f>
        <v>4.9399999999999382</v>
      </c>
      <c r="F347" s="19">
        <f t="shared" si="25"/>
        <v>9.9220898620055777</v>
      </c>
      <c r="G347" s="19">
        <f t="shared" si="27"/>
        <v>2.1474893744078134</v>
      </c>
      <c r="H347" s="4" t="str">
        <f t="shared" si="28"/>
        <v/>
      </c>
      <c r="I347" s="4" t="e">
        <f>VLOOKUP(ROUND(A347,2),data!$B$6:$C$209,2,0)</f>
        <v>#N/A</v>
      </c>
      <c r="J347" s="4"/>
      <c r="K347" s="21">
        <f>sigmas!A347</f>
        <v>0</v>
      </c>
      <c r="L347" s="21">
        <f>sigmas!B347</f>
        <v>0</v>
      </c>
      <c r="M347" s="21">
        <f>sigmas!C347</f>
        <v>0</v>
      </c>
      <c r="N347" s="21">
        <f t="shared" si="29"/>
        <v>1</v>
      </c>
      <c r="O347" s="21" t="e">
        <f>LOG(N347/10^(-sgraph!$H$13))</f>
        <v>#VALUE!</v>
      </c>
      <c r="P347" s="21"/>
      <c r="Q347" s="21"/>
      <c r="R347" s="21"/>
    </row>
    <row r="348" spans="1:18" x14ac:dyDescent="0.2">
      <c r="A348" s="17">
        <f>A347+data!$I$2</f>
        <v>4.949999999999938</v>
      </c>
      <c r="B348" s="17">
        <f t="shared" si="26"/>
        <v>1.1220184543021221E-5</v>
      </c>
      <c r="C348" s="17">
        <f>(-data!$B$2)*((B348^3+data!$D$4*B348^2-(data!$F$2+data!$D$4*data!$A$2)*B348-data!$F$2*data!$D$4)/(B348^3+(data!$D$4+data!$C$2)*B348^2+(data!$D$4*data!$C$2-data!$R$2)*B348-data!$D$4*data!$F$2))</f>
        <v>9.9238538096548847</v>
      </c>
      <c r="D348" s="4">
        <f>(-data!$B$2)*((B348^3+data!$E$4*B348^2-(data!$F$2+data!$E$4*data!$A$2)*B348-data!$F$2*data!$E$4)/(B348^3+(data!$E$4+data!$C$2)*B348^2+(data!$E$4*data!$C$2-data!$R$2)*B348-data!$E$4*data!$F$2))</f>
        <v>2.1869939058429813</v>
      </c>
      <c r="E348" s="18">
        <f>IF(OR(A348&lt;data!$G$2,A348 &gt;data!$H$2),"",A348)</f>
        <v>4.949999999999938</v>
      </c>
      <c r="F348" s="19">
        <f t="shared" si="25"/>
        <v>9.9238538096548847</v>
      </c>
      <c r="G348" s="19">
        <f t="shared" si="27"/>
        <v>2.1869939058429813</v>
      </c>
      <c r="H348" s="4" t="str">
        <f t="shared" si="28"/>
        <v/>
      </c>
      <c r="I348" s="4" t="e">
        <f>VLOOKUP(ROUND(A348,2),data!$B$6:$C$209,2,0)</f>
        <v>#N/A</v>
      </c>
      <c r="J348" s="4"/>
      <c r="K348" s="21">
        <f>sigmas!A348</f>
        <v>0</v>
      </c>
      <c r="L348" s="21">
        <f>sigmas!B348</f>
        <v>0</v>
      </c>
      <c r="M348" s="21">
        <f>sigmas!C348</f>
        <v>0</v>
      </c>
      <c r="N348" s="21">
        <f t="shared" si="29"/>
        <v>1</v>
      </c>
      <c r="O348" s="21" t="e">
        <f>LOG(N348/10^(-sgraph!$H$13))</f>
        <v>#VALUE!</v>
      </c>
      <c r="P348" s="21"/>
      <c r="Q348" s="21"/>
      <c r="R348" s="21"/>
    </row>
    <row r="349" spans="1:18" x14ac:dyDescent="0.2">
      <c r="A349" s="17">
        <f>A348+data!$I$2</f>
        <v>4.9599999999999378</v>
      </c>
      <c r="B349" s="17">
        <f t="shared" si="26"/>
        <v>1.0964781961433402E-5</v>
      </c>
      <c r="C349" s="17">
        <f>(-data!$B$2)*((B349^3+data!$D$4*B349^2-(data!$F$2+data!$D$4*data!$A$2)*B349-data!$F$2*data!$D$4)/(B349^3+(data!$D$4+data!$C$2)*B349^2+(data!$D$4*data!$C$2-data!$R$2)*B349-data!$D$4*data!$F$2))</f>
        <v>9.9255780333522594</v>
      </c>
      <c r="D349" s="4">
        <f>(-data!$B$2)*((B349^3+data!$E$4*B349^2-(data!$F$2+data!$E$4*data!$A$2)*B349-data!$F$2*data!$E$4)/(B349^3+(data!$E$4+data!$C$2)*B349^2+(data!$E$4*data!$C$2-data!$R$2)*B349-data!$E$4*data!$F$2))</f>
        <v>2.2270020138934763</v>
      </c>
      <c r="E349" s="18">
        <f>IF(OR(A349&lt;data!$G$2,A349 &gt;data!$H$2),"",A349)</f>
        <v>4.9599999999999378</v>
      </c>
      <c r="F349" s="19">
        <f t="shared" si="25"/>
        <v>9.9255780333522594</v>
      </c>
      <c r="G349" s="19">
        <f t="shared" si="27"/>
        <v>2.2270020138934763</v>
      </c>
      <c r="H349" s="4" t="str">
        <f t="shared" si="28"/>
        <v/>
      </c>
      <c r="I349" s="4" t="e">
        <f>VLOOKUP(ROUND(A349,2),data!$B$6:$C$209,2,0)</f>
        <v>#N/A</v>
      </c>
      <c r="J349" s="4"/>
      <c r="K349" s="21">
        <f>sigmas!A349</f>
        <v>0</v>
      </c>
      <c r="L349" s="21">
        <f>sigmas!B349</f>
        <v>0</v>
      </c>
      <c r="M349" s="21">
        <f>sigmas!C349</f>
        <v>0</v>
      </c>
      <c r="N349" s="21">
        <f t="shared" si="29"/>
        <v>1</v>
      </c>
      <c r="O349" s="21" t="e">
        <f>LOG(N349/10^(-sgraph!$H$13))</f>
        <v>#VALUE!</v>
      </c>
      <c r="P349" s="21"/>
      <c r="Q349" s="21"/>
      <c r="R349" s="21"/>
    </row>
    <row r="350" spans="1:18" x14ac:dyDescent="0.2">
      <c r="A350" s="17">
        <f>A349+data!$I$2</f>
        <v>4.9699999999999376</v>
      </c>
      <c r="B350" s="17">
        <f t="shared" si="26"/>
        <v>1.07151930523776E-5</v>
      </c>
      <c r="C350" s="17">
        <f>(-data!$B$2)*((B350^3+data!$D$4*B350^2-(data!$F$2+data!$D$4*data!$A$2)*B350-data!$F$2*data!$D$4)/(B350^3+(data!$D$4+data!$C$2)*B350^2+(data!$D$4*data!$C$2-data!$R$2)*B350-data!$D$4*data!$F$2))</f>
        <v>9.9272634182944692</v>
      </c>
      <c r="D350" s="4">
        <f>(-data!$B$2)*((B350^3+data!$E$4*B350^2-(data!$F$2+data!$E$4*data!$A$2)*B350-data!$F$2*data!$E$4)/(B350^3+(data!$E$4+data!$C$2)*B350^2+(data!$E$4*data!$C$2-data!$R$2)*B350-data!$E$4*data!$F$2))</f>
        <v>2.2675130783524371</v>
      </c>
      <c r="E350" s="18">
        <f>IF(OR(A350&lt;data!$G$2,A350 &gt;data!$H$2),"",A350)</f>
        <v>4.9699999999999376</v>
      </c>
      <c r="F350" s="19">
        <f t="shared" si="25"/>
        <v>9.9272634182944692</v>
      </c>
      <c r="G350" s="19">
        <f t="shared" si="27"/>
        <v>2.2675130783524371</v>
      </c>
      <c r="H350" s="4" t="str">
        <f t="shared" si="28"/>
        <v/>
      </c>
      <c r="I350" s="4" t="e">
        <f>VLOOKUP(ROUND(A350,2),data!$B$6:$C$209,2,0)</f>
        <v>#N/A</v>
      </c>
      <c r="J350" s="4"/>
      <c r="K350" s="21">
        <f>sigmas!A350</f>
        <v>0</v>
      </c>
      <c r="L350" s="21">
        <f>sigmas!B350</f>
        <v>0</v>
      </c>
      <c r="M350" s="21">
        <f>sigmas!C350</f>
        <v>0</v>
      </c>
      <c r="N350" s="21">
        <f t="shared" si="29"/>
        <v>1</v>
      </c>
      <c r="O350" s="21" t="e">
        <f>LOG(N350/10^(-sgraph!$H$13))</f>
        <v>#VALUE!</v>
      </c>
      <c r="P350" s="21"/>
      <c r="Q350" s="21"/>
      <c r="R350" s="21"/>
    </row>
    <row r="351" spans="1:18" x14ac:dyDescent="0.2">
      <c r="A351" s="17">
        <f>A350+data!$I$2</f>
        <v>4.9799999999999374</v>
      </c>
      <c r="B351" s="17">
        <f t="shared" si="26"/>
        <v>1.0471285480510498E-5</v>
      </c>
      <c r="C351" s="17">
        <f>(-data!$B$2)*((B351^3+data!$D$4*B351^2-(data!$F$2+data!$D$4*data!$A$2)*B351-data!$F$2*data!$D$4)/(B351^3+(data!$D$4+data!$C$2)*B351^2+(data!$D$4*data!$C$2-data!$R$2)*B351-data!$D$4*data!$F$2))</f>
        <v>9.9289108303755444</v>
      </c>
      <c r="D351" s="4">
        <f>(-data!$B$2)*((B351^3+data!$E$4*B351^2-(data!$F$2+data!$E$4*data!$A$2)*B351-data!$F$2*data!$E$4)/(B351^3+(data!$E$4+data!$C$2)*B351^2+(data!$E$4*data!$C$2-data!$R$2)*B351-data!$E$4*data!$F$2))</f>
        <v>2.3085261833290498</v>
      </c>
      <c r="E351" s="18">
        <f>IF(OR(A351&lt;data!$G$2,A351 &gt;data!$H$2),"",A351)</f>
        <v>4.9799999999999374</v>
      </c>
      <c r="F351" s="19">
        <f t="shared" si="25"/>
        <v>9.9289108303755444</v>
      </c>
      <c r="G351" s="19">
        <f t="shared" si="27"/>
        <v>2.3085261833290498</v>
      </c>
      <c r="H351" s="4" t="str">
        <f t="shared" si="28"/>
        <v/>
      </c>
      <c r="I351" s="4" t="e">
        <f>VLOOKUP(ROUND(A351,2),data!$B$6:$C$209,2,0)</f>
        <v>#N/A</v>
      </c>
      <c r="J351" s="4"/>
      <c r="K351" s="21">
        <f>sigmas!A351</f>
        <v>0</v>
      </c>
      <c r="L351" s="21">
        <f>sigmas!B351</f>
        <v>0</v>
      </c>
      <c r="M351" s="21">
        <f>sigmas!C351</f>
        <v>0</v>
      </c>
      <c r="N351" s="21">
        <f t="shared" si="29"/>
        <v>1</v>
      </c>
      <c r="O351" s="21" t="e">
        <f>LOG(N351/10^(-sgraph!$H$13))</f>
        <v>#VALUE!</v>
      </c>
      <c r="P351" s="21"/>
      <c r="Q351" s="21"/>
      <c r="R351" s="21"/>
    </row>
    <row r="352" spans="1:18" x14ac:dyDescent="0.2">
      <c r="A352" s="17">
        <f>A351+data!$I$2</f>
        <v>4.9899999999999372</v>
      </c>
      <c r="B352" s="17">
        <f t="shared" si="26"/>
        <v>1.023292992280901E-5</v>
      </c>
      <c r="C352" s="17">
        <f>(-data!$B$2)*((B352^3+data!$D$4*B352^2-(data!$F$2+data!$D$4*data!$A$2)*B352-data!$F$2*data!$D$4)/(B352^3+(data!$D$4+data!$C$2)*B352^2+(data!$D$4*data!$C$2-data!$R$2)*B352-data!$D$4*data!$F$2))</f>
        <v>9.9305211165888565</v>
      </c>
      <c r="D352" s="4">
        <f>(-data!$B$2)*((B352^3+data!$E$4*B352^2-(data!$F$2+data!$E$4*data!$A$2)*B352-data!$F$2*data!$E$4)/(B352^3+(data!$E$4+data!$C$2)*B352^2+(data!$E$4*data!$C$2-data!$R$2)*B352-data!$E$4*data!$F$2))</f>
        <v>2.3500401107935329</v>
      </c>
      <c r="E352" s="18">
        <f>IF(OR(A352&lt;data!$G$2,A352 &gt;data!$H$2),"",A352)</f>
        <v>4.9899999999999372</v>
      </c>
      <c r="F352" s="19">
        <f t="shared" si="25"/>
        <v>9.9305211165888565</v>
      </c>
      <c r="G352" s="19">
        <f t="shared" si="27"/>
        <v>2.3500401107935329</v>
      </c>
      <c r="H352" s="4" t="str">
        <f t="shared" si="28"/>
        <v/>
      </c>
      <c r="I352" s="4" t="e">
        <f>VLOOKUP(ROUND(A352,2),data!$B$6:$C$209,2,0)</f>
        <v>#N/A</v>
      </c>
      <c r="J352" s="4"/>
      <c r="K352" s="21">
        <f>sigmas!A352</f>
        <v>0</v>
      </c>
      <c r="L352" s="21">
        <f>sigmas!B352</f>
        <v>0</v>
      </c>
      <c r="M352" s="21">
        <f>sigmas!C352</f>
        <v>0</v>
      </c>
      <c r="N352" s="21">
        <f t="shared" si="29"/>
        <v>1</v>
      </c>
      <c r="O352" s="21" t="e">
        <f>LOG(N352/10^(-sgraph!$H$13))</f>
        <v>#VALUE!</v>
      </c>
      <c r="P352" s="21"/>
      <c r="Q352" s="21"/>
      <c r="R352" s="21"/>
    </row>
    <row r="353" spans="1:18" x14ac:dyDescent="0.2">
      <c r="A353" s="17">
        <f>A352+data!$I$2</f>
        <v>4.9999999999999369</v>
      </c>
      <c r="B353" s="17">
        <f t="shared" si="26"/>
        <v>1.0000000000001436E-5</v>
      </c>
      <c r="C353" s="17">
        <f>(-data!$B$2)*((B353^3+data!$D$4*B353^2-(data!$F$2+data!$D$4*data!$A$2)*B353-data!$F$2*data!$D$4)/(B353^3+(data!$D$4+data!$C$2)*B353^2+(data!$D$4*data!$C$2-data!$R$2)*B353-data!$D$4*data!$F$2))</f>
        <v>9.9320951054216593</v>
      </c>
      <c r="D353" s="4">
        <f>(-data!$B$2)*((B353^3+data!$E$4*B353^2-(data!$F$2+data!$E$4*data!$A$2)*B353-data!$F$2*data!$E$4)/(B353^3+(data!$E$4+data!$C$2)*B353^2+(data!$E$4*data!$C$2-data!$R$2)*B353-data!$E$4*data!$F$2))</f>
        <v>2.3920533343472501</v>
      </c>
      <c r="E353" s="18">
        <f>IF(OR(A353&lt;data!$G$2,A353 &gt;data!$H$2),"",A353)</f>
        <v>4.9999999999999369</v>
      </c>
      <c r="F353" s="19">
        <f t="shared" si="25"/>
        <v>9.9320951054216593</v>
      </c>
      <c r="G353" s="19">
        <f t="shared" si="27"/>
        <v>2.3920533343472501</v>
      </c>
      <c r="H353" s="4" t="str">
        <f t="shared" si="28"/>
        <v/>
      </c>
      <c r="I353" s="4" t="e">
        <f>VLOOKUP(ROUND(A353,2),data!$B$6:$C$209,2,0)</f>
        <v>#N/A</v>
      </c>
      <c r="J353" s="4"/>
      <c r="K353" s="21">
        <f>sigmas!A353</f>
        <v>0</v>
      </c>
      <c r="L353" s="21">
        <f>sigmas!B353</f>
        <v>0</v>
      </c>
      <c r="M353" s="21">
        <f>sigmas!C353</f>
        <v>0</v>
      </c>
      <c r="N353" s="21">
        <f t="shared" si="29"/>
        <v>1</v>
      </c>
      <c r="O353" s="21" t="e">
        <f>LOG(N353/10^(-sgraph!$H$13))</f>
        <v>#VALUE!</v>
      </c>
      <c r="P353" s="21"/>
      <c r="Q353" s="21"/>
      <c r="R353" s="21"/>
    </row>
    <row r="354" spans="1:18" x14ac:dyDescent="0.2">
      <c r="A354" s="17">
        <f>A353+data!$I$2</f>
        <v>5.0099999999999367</v>
      </c>
      <c r="B354" s="17">
        <f t="shared" si="26"/>
        <v>9.772372209559512E-6</v>
      </c>
      <c r="C354" s="17">
        <f>(-data!$B$2)*((B354^3+data!$D$4*B354^2-(data!$F$2+data!$D$4*data!$A$2)*B354-data!$F$2*data!$D$4)/(B354^3+(data!$D$4+data!$C$2)*B354^2+(data!$D$4*data!$C$2-data!$R$2)*B354-data!$D$4*data!$F$2))</f>
        <v>9.933633607242232</v>
      </c>
      <c r="D354" s="4">
        <f>(-data!$B$2)*((B354^3+data!$E$4*B354^2-(data!$F$2+data!$E$4*data!$A$2)*B354-data!$F$2*data!$E$4)/(B354^3+(data!$E$4+data!$C$2)*B354^2+(data!$E$4*data!$C$2-data!$R$2)*B354-data!$E$4*data!$F$2))</f>
        <v>2.4345640132384707</v>
      </c>
      <c r="E354" s="18">
        <f>IF(OR(A354&lt;data!$G$2,A354 &gt;data!$H$2),"",A354)</f>
        <v>5.0099999999999367</v>
      </c>
      <c r="F354" s="19">
        <f t="shared" si="25"/>
        <v>9.933633607242232</v>
      </c>
      <c r="G354" s="19">
        <f t="shared" si="27"/>
        <v>2.4345640132384707</v>
      </c>
      <c r="H354" s="4" t="str">
        <f t="shared" si="28"/>
        <v/>
      </c>
      <c r="I354" s="4" t="e">
        <f>VLOOKUP(ROUND(A354,2),data!$B$6:$C$209,2,0)</f>
        <v>#N/A</v>
      </c>
      <c r="J354" s="4"/>
      <c r="K354" s="21">
        <f>sigmas!A354</f>
        <v>0</v>
      </c>
      <c r="L354" s="21">
        <f>sigmas!B354</f>
        <v>0</v>
      </c>
      <c r="M354" s="21">
        <f>sigmas!C354</f>
        <v>0</v>
      </c>
      <c r="N354" s="21">
        <f t="shared" si="29"/>
        <v>1</v>
      </c>
      <c r="O354" s="21" t="e">
        <f>LOG(N354/10^(-sgraph!$H$13))</f>
        <v>#VALUE!</v>
      </c>
      <c r="P354" s="21"/>
      <c r="Q354" s="21"/>
      <c r="R354" s="21"/>
    </row>
    <row r="355" spans="1:18" x14ac:dyDescent="0.2">
      <c r="A355" s="17">
        <f>A354+data!$I$2</f>
        <v>5.0199999999999365</v>
      </c>
      <c r="B355" s="17">
        <f t="shared" si="26"/>
        <v>9.5499258602157495E-6</v>
      </c>
      <c r="C355" s="17">
        <f>(-data!$B$2)*((B355^3+data!$D$4*B355^2-(data!$F$2+data!$D$4*data!$A$2)*B355-data!$F$2*data!$D$4)/(B355^3+(data!$D$4+data!$C$2)*B355^2+(data!$D$4*data!$C$2-data!$R$2)*B355-data!$D$4*data!$F$2))</f>
        <v>9.9351374146796765</v>
      </c>
      <c r="D355" s="4">
        <f>(-data!$B$2)*((B355^3+data!$E$4*B355^2-(data!$F$2+data!$E$4*data!$A$2)*B355-data!$F$2*data!$E$4)/(B355^3+(data!$E$4+data!$C$2)*B355^2+(data!$E$4*data!$C$2-data!$R$2)*B355-data!$E$4*data!$F$2))</f>
        <v>2.4775699866445238</v>
      </c>
      <c r="E355" s="18">
        <f>IF(OR(A355&lt;data!$G$2,A355 &gt;data!$H$2),"",A355)</f>
        <v>5.0199999999999365</v>
      </c>
      <c r="F355" s="19">
        <f t="shared" si="25"/>
        <v>9.9351374146796765</v>
      </c>
      <c r="G355" s="19">
        <f t="shared" si="27"/>
        <v>2.4775699866445238</v>
      </c>
      <c r="H355" s="4" t="str">
        <f t="shared" si="28"/>
        <v/>
      </c>
      <c r="I355" s="4" t="e">
        <f>VLOOKUP(ROUND(A355,2),data!$B$6:$C$209,2,0)</f>
        <v>#N/A</v>
      </c>
      <c r="J355" s="4"/>
      <c r="K355" s="21">
        <f>sigmas!A355</f>
        <v>0</v>
      </c>
      <c r="L355" s="21">
        <f>sigmas!B355</f>
        <v>0</v>
      </c>
      <c r="M355" s="21">
        <f>sigmas!C355</f>
        <v>0</v>
      </c>
      <c r="N355" s="21">
        <f t="shared" si="29"/>
        <v>1</v>
      </c>
      <c r="O355" s="21" t="e">
        <f>LOG(N355/10^(-sgraph!$H$13))</f>
        <v>#VALUE!</v>
      </c>
      <c r="P355" s="21"/>
      <c r="Q355" s="21"/>
      <c r="R355" s="21"/>
    </row>
    <row r="356" spans="1:18" x14ac:dyDescent="0.2">
      <c r="A356" s="17">
        <f>A355+data!$I$2</f>
        <v>5.0299999999999363</v>
      </c>
      <c r="B356" s="17">
        <f t="shared" si="26"/>
        <v>9.3325430079712713E-6</v>
      </c>
      <c r="C356" s="17">
        <f>(-data!$B$2)*((B356^3+data!$D$4*B356^2-(data!$F$2+data!$D$4*data!$A$2)*B356-data!$F$2*data!$D$4)/(B356^3+(data!$D$4+data!$C$2)*B356^2+(data!$D$4*data!$C$2-data!$R$2)*B356-data!$D$4*data!$F$2))</f>
        <v>9.9366073029965261</v>
      </c>
      <c r="D356" s="4">
        <f>(-data!$B$2)*((B356^3+data!$E$4*B356^2-(data!$F$2+data!$E$4*data!$A$2)*B356-data!$F$2*data!$E$4)/(B356^3+(data!$E$4+data!$C$2)*B356^2+(data!$E$4*data!$C$2-data!$R$2)*B356-data!$E$4*data!$F$2))</f>
        <v>2.5210687682411677</v>
      </c>
      <c r="E356" s="18">
        <f>IF(OR(A356&lt;data!$G$2,A356 &gt;data!$H$2),"",A356)</f>
        <v>5.0299999999999363</v>
      </c>
      <c r="F356" s="19">
        <f t="shared" si="25"/>
        <v>9.9366073029965261</v>
      </c>
      <c r="G356" s="19">
        <f t="shared" si="27"/>
        <v>2.5210687682411677</v>
      </c>
      <c r="H356" s="4" t="str">
        <f t="shared" si="28"/>
        <v/>
      </c>
      <c r="I356" s="4" t="e">
        <f>VLOOKUP(ROUND(A356,2),data!$B$6:$C$209,2,0)</f>
        <v>#N/A</v>
      </c>
      <c r="J356" s="4"/>
      <c r="K356" s="21">
        <f>sigmas!A356</f>
        <v>0</v>
      </c>
      <c r="L356" s="21">
        <f>sigmas!B356</f>
        <v>0</v>
      </c>
      <c r="M356" s="21">
        <f>sigmas!C356</f>
        <v>0</v>
      </c>
      <c r="N356" s="21">
        <f t="shared" si="29"/>
        <v>1</v>
      </c>
      <c r="O356" s="21" t="e">
        <f>LOG(N356/10^(-sgraph!$H$13))</f>
        <v>#VALUE!</v>
      </c>
      <c r="P356" s="21"/>
      <c r="Q356" s="21"/>
      <c r="R356" s="21"/>
    </row>
    <row r="357" spans="1:18" x14ac:dyDescent="0.2">
      <c r="A357" s="17">
        <f>A356+data!$I$2</f>
        <v>5.0399999999999361</v>
      </c>
      <c r="B357" s="17">
        <f t="shared" si="26"/>
        <v>9.1201083935604279E-6</v>
      </c>
      <c r="C357" s="17">
        <f>(-data!$B$2)*((B357^3+data!$D$4*B357^2-(data!$F$2+data!$D$4*data!$A$2)*B357-data!$F$2*data!$D$4)/(B357^3+(data!$D$4+data!$C$2)*B357^2+(data!$D$4*data!$C$2-data!$R$2)*B357-data!$D$4*data!$F$2))</f>
        <v>9.938044030454213</v>
      </c>
      <c r="D357" s="4">
        <f>(-data!$B$2)*((B357^3+data!$E$4*B357^2-(data!$F$2+data!$E$4*data!$A$2)*B357-data!$F$2*data!$E$4)/(B357^3+(data!$E$4+data!$C$2)*B357^2+(data!$E$4*data!$C$2-data!$R$2)*B357-data!$E$4*data!$F$2))</f>
        <v>2.5650575410799776</v>
      </c>
      <c r="E357" s="18">
        <f>IF(OR(A357&lt;data!$G$2,A357 &gt;data!$H$2),"",A357)</f>
        <v>5.0399999999999361</v>
      </c>
      <c r="F357" s="19">
        <f t="shared" si="25"/>
        <v>9.938044030454213</v>
      </c>
      <c r="G357" s="19">
        <f t="shared" si="27"/>
        <v>2.5650575410799776</v>
      </c>
      <c r="H357" s="4" t="str">
        <f t="shared" si="28"/>
        <v/>
      </c>
      <c r="I357" s="4" t="e">
        <f>VLOOKUP(ROUND(A357,2),data!$B$6:$C$209,2,0)</f>
        <v>#N/A</v>
      </c>
      <c r="J357" s="4"/>
      <c r="K357" s="21">
        <f>sigmas!A357</f>
        <v>0</v>
      </c>
      <c r="L357" s="21">
        <f>sigmas!B357</f>
        <v>0</v>
      </c>
      <c r="M357" s="21">
        <f>sigmas!C357</f>
        <v>0</v>
      </c>
      <c r="N357" s="21">
        <f t="shared" si="29"/>
        <v>1</v>
      </c>
      <c r="O357" s="21" t="e">
        <f>LOG(N357/10^(-sgraph!$H$13))</f>
        <v>#VALUE!</v>
      </c>
      <c r="P357" s="21"/>
      <c r="Q357" s="21"/>
      <c r="R357" s="21"/>
    </row>
    <row r="358" spans="1:18" x14ac:dyDescent="0.2">
      <c r="A358" s="17">
        <f>A357+data!$I$2</f>
        <v>5.0499999999999359</v>
      </c>
      <c r="B358" s="17">
        <f t="shared" si="26"/>
        <v>8.9125093813387571E-6</v>
      </c>
      <c r="C358" s="17">
        <f>(-data!$B$2)*((B358^3+data!$D$4*B358^2-(data!$F$2+data!$D$4*data!$A$2)*B358-data!$F$2*data!$D$4)/(B358^3+(data!$D$4+data!$C$2)*B358^2+(data!$D$4*data!$C$2-data!$R$2)*B358-data!$D$4*data!$F$2))</f>
        <v>9.9394483386715446</v>
      </c>
      <c r="D358" s="4">
        <f>(-data!$B$2)*((B358^3+data!$E$4*B358^2-(data!$F$2+data!$E$4*data!$A$2)*B358-data!$F$2*data!$E$4)/(B358^3+(data!$E$4+data!$C$2)*B358^2+(data!$E$4*data!$C$2-data!$R$2)*B358-data!$E$4*data!$F$2))</f>
        <v>2.6095331527945844</v>
      </c>
      <c r="E358" s="18">
        <f>IF(OR(A358&lt;data!$G$2,A358 &gt;data!$H$2),"",A358)</f>
        <v>5.0499999999999359</v>
      </c>
      <c r="F358" s="19">
        <f t="shared" si="25"/>
        <v>9.9394483386715446</v>
      </c>
      <c r="G358" s="19">
        <f t="shared" si="27"/>
        <v>2.6095331527945844</v>
      </c>
      <c r="H358" s="4" t="str">
        <f t="shared" si="28"/>
        <v/>
      </c>
      <c r="I358" s="4" t="e">
        <f>VLOOKUP(ROUND(A358,2),data!$B$6:$C$209,2,0)</f>
        <v>#N/A</v>
      </c>
      <c r="J358" s="4"/>
      <c r="K358" s="21">
        <f>sigmas!A358</f>
        <v>0</v>
      </c>
      <c r="L358" s="21">
        <f>sigmas!B358</f>
        <v>0</v>
      </c>
      <c r="M358" s="21">
        <f>sigmas!C358</f>
        <v>0</v>
      </c>
      <c r="N358" s="21">
        <f t="shared" si="29"/>
        <v>1</v>
      </c>
      <c r="O358" s="21" t="e">
        <f>LOG(N358/10^(-sgraph!$H$13))</f>
        <v>#VALUE!</v>
      </c>
      <c r="P358" s="21"/>
      <c r="Q358" s="21"/>
      <c r="R358" s="21"/>
    </row>
    <row r="359" spans="1:18" x14ac:dyDescent="0.2">
      <c r="A359" s="17">
        <f>A358+data!$I$2</f>
        <v>5.0599999999999357</v>
      </c>
      <c r="B359" s="17">
        <f t="shared" si="26"/>
        <v>8.7096358995620931E-6</v>
      </c>
      <c r="C359" s="17">
        <f>(-data!$B$2)*((B359^3+data!$D$4*B359^2-(data!$F$2+data!$D$4*data!$A$2)*B359-data!$F$2*data!$D$4)/(B359^3+(data!$D$4+data!$C$2)*B359^2+(data!$D$4*data!$C$2-data!$R$2)*B359-data!$D$4*data!$F$2))</f>
        <v>9.9408209529762566</v>
      </c>
      <c r="D359" s="4">
        <f>(-data!$B$2)*((B359^3+data!$E$4*B359^2-(data!$F$2+data!$E$4*data!$A$2)*B359-data!$F$2*data!$E$4)/(B359^3+(data!$E$4+data!$C$2)*B359^2+(data!$E$4*data!$C$2-data!$R$2)*B359-data!$E$4*data!$F$2))</f>
        <v>2.654492111156403</v>
      </c>
      <c r="E359" s="18">
        <f>IF(OR(A359&lt;data!$G$2,A359 &gt;data!$H$2),"",A359)</f>
        <v>5.0599999999999357</v>
      </c>
      <c r="F359" s="19">
        <f t="shared" si="25"/>
        <v>9.9408209529762566</v>
      </c>
      <c r="G359" s="19">
        <f t="shared" si="27"/>
        <v>2.654492111156403</v>
      </c>
      <c r="H359" s="4" t="str">
        <f t="shared" si="28"/>
        <v/>
      </c>
      <c r="I359" s="4" t="e">
        <f>VLOOKUP(ROUND(A359,2),data!$B$6:$C$209,2,0)</f>
        <v>#N/A</v>
      </c>
      <c r="J359" s="4"/>
      <c r="K359" s="21">
        <f>sigmas!A359</f>
        <v>0</v>
      </c>
      <c r="L359" s="21">
        <f>sigmas!B359</f>
        <v>0</v>
      </c>
      <c r="M359" s="21">
        <f>sigmas!C359</f>
        <v>0</v>
      </c>
      <c r="N359" s="21">
        <f t="shared" si="29"/>
        <v>1</v>
      </c>
      <c r="O359" s="21" t="e">
        <f>LOG(N359/10^(-sgraph!$H$13))</f>
        <v>#VALUE!</v>
      </c>
      <c r="P359" s="21"/>
      <c r="Q359" s="21"/>
      <c r="R359" s="21"/>
    </row>
    <row r="360" spans="1:18" x14ac:dyDescent="0.2">
      <c r="A360" s="17">
        <f>A359+data!$I$2</f>
        <v>5.0699999999999354</v>
      </c>
      <c r="B360" s="17">
        <f t="shared" si="26"/>
        <v>8.5113803820250236E-6</v>
      </c>
      <c r="C360" s="17">
        <f>(-data!$B$2)*((B360^3+data!$D$4*B360^2-(data!$F$2+data!$D$4*data!$A$2)*B360-data!$F$2*data!$D$4)/(B360^3+(data!$D$4+data!$C$2)*B360^2+(data!$D$4*data!$C$2-data!$R$2)*B360-data!$D$4*data!$F$2))</f>
        <v>9.9421625827497788</v>
      </c>
      <c r="D360" s="4">
        <f>(-data!$B$2)*((B360^3+data!$E$4*B360^2-(data!$F$2+data!$E$4*data!$A$2)*B360-data!$F$2*data!$E$4)/(B360^3+(data!$E$4+data!$C$2)*B360^2+(data!$E$4*data!$C$2-data!$R$2)*B360-data!$E$4*data!$F$2))</f>
        <v>2.6999305800003146</v>
      </c>
      <c r="E360" s="18">
        <f>IF(OR(A360&lt;data!$G$2,A360 &gt;data!$H$2),"",A360)</f>
        <v>5.0699999999999354</v>
      </c>
      <c r="F360" s="19">
        <f t="shared" si="25"/>
        <v>9.9421625827497788</v>
      </c>
      <c r="G360" s="19">
        <f t="shared" si="27"/>
        <v>2.6999305800003146</v>
      </c>
      <c r="H360" s="4" t="str">
        <f t="shared" si="28"/>
        <v/>
      </c>
      <c r="I360" s="4" t="e">
        <f>VLOOKUP(ROUND(A360,2),data!$B$6:$C$209,2,0)</f>
        <v>#N/A</v>
      </c>
      <c r="J360" s="4"/>
      <c r="K360" s="21">
        <f>sigmas!A360</f>
        <v>0</v>
      </c>
      <c r="L360" s="21">
        <f>sigmas!B360</f>
        <v>0</v>
      </c>
      <c r="M360" s="21">
        <f>sigmas!C360</f>
        <v>0</v>
      </c>
      <c r="N360" s="21">
        <f t="shared" si="29"/>
        <v>1</v>
      </c>
      <c r="O360" s="21" t="e">
        <f>LOG(N360/10^(-sgraph!$H$13))</f>
        <v>#VALUE!</v>
      </c>
      <c r="P360" s="21"/>
      <c r="Q360" s="21"/>
      <c r="R360" s="21"/>
    </row>
    <row r="361" spans="1:18" x14ac:dyDescent="0.2">
      <c r="A361" s="17">
        <f>A360+data!$I$2</f>
        <v>5.0799999999999352</v>
      </c>
      <c r="B361" s="17">
        <f t="shared" si="26"/>
        <v>8.317637711027941E-6</v>
      </c>
      <c r="C361" s="17">
        <f>(-data!$B$2)*((B361^3+data!$D$4*B361^2-(data!$F$2+data!$D$4*data!$A$2)*B361-data!$F$2*data!$D$4)/(B361^3+(data!$D$4+data!$C$2)*B361^2+(data!$D$4*data!$C$2-data!$R$2)*B361-data!$D$4*data!$F$2))</f>
        <v>9.943473921765273</v>
      </c>
      <c r="D361" s="4">
        <f>(-data!$B$2)*((B361^3+data!$E$4*B361^2-(data!$F$2+data!$E$4*data!$A$2)*B361-data!$F$2*data!$E$4)/(B361^3+(data!$E$4+data!$C$2)*B361^2+(data!$E$4*data!$C$2-data!$R$2)*B361-data!$E$4*data!$F$2))</f>
        <v>2.7458443755404747</v>
      </c>
      <c r="E361" s="18">
        <f>IF(OR(A361&lt;data!$G$2,A361 &gt;data!$H$2),"",A361)</f>
        <v>5.0799999999999352</v>
      </c>
      <c r="F361" s="19">
        <f t="shared" si="25"/>
        <v>9.943473921765273</v>
      </c>
      <c r="G361" s="19">
        <f t="shared" si="27"/>
        <v>2.7458443755404747</v>
      </c>
      <c r="H361" s="4" t="str">
        <f t="shared" si="28"/>
        <v/>
      </c>
      <c r="I361" s="4" t="e">
        <f>VLOOKUP(ROUND(A361,2),data!$B$6:$C$209,2,0)</f>
        <v>#N/A</v>
      </c>
      <c r="J361" s="4"/>
      <c r="K361" s="21">
        <f>sigmas!A361</f>
        <v>0</v>
      </c>
      <c r="L361" s="21">
        <f>sigmas!B361</f>
        <v>0</v>
      </c>
      <c r="M361" s="21">
        <f>sigmas!C361</f>
        <v>0</v>
      </c>
      <c r="N361" s="21">
        <f t="shared" si="29"/>
        <v>1</v>
      </c>
      <c r="O361" s="21" t="e">
        <f>LOG(N361/10^(-sgraph!$H$13))</f>
        <v>#VALUE!</v>
      </c>
      <c r="P361" s="21"/>
      <c r="Q361" s="21"/>
      <c r="R361" s="21"/>
    </row>
    <row r="362" spans="1:18" x14ac:dyDescent="0.2">
      <c r="A362" s="17">
        <f>A361+data!$I$2</f>
        <v>5.089999999999935</v>
      </c>
      <c r="B362" s="17">
        <f t="shared" si="26"/>
        <v>8.128305161642196E-6</v>
      </c>
      <c r="C362" s="17">
        <f>(-data!$B$2)*((B362^3+data!$D$4*B362^2-(data!$F$2+data!$D$4*data!$A$2)*B362-data!$F$2*data!$D$4)/(B362^3+(data!$D$4+data!$C$2)*B362^2+(data!$D$4*data!$C$2-data!$R$2)*B362-data!$D$4*data!$F$2))</f>
        <v>9.9447556485191129</v>
      </c>
      <c r="D362" s="4">
        <f>(-data!$B$2)*((B362^3+data!$E$4*B362^2-(data!$F$2+data!$E$4*data!$A$2)*B362-data!$F$2*data!$E$4)/(B362^3+(data!$E$4+data!$C$2)*B362^2+(data!$E$4*data!$C$2-data!$R$2)*B362-data!$E$4*data!$F$2))</f>
        <v>2.7922289630960844</v>
      </c>
      <c r="E362" s="18">
        <f>IF(OR(A362&lt;data!$G$2,A362 &gt;data!$H$2),"",A362)</f>
        <v>5.089999999999935</v>
      </c>
      <c r="F362" s="19">
        <f t="shared" si="25"/>
        <v>9.9447556485191129</v>
      </c>
      <c r="G362" s="19">
        <f t="shared" si="27"/>
        <v>2.7922289630960844</v>
      </c>
      <c r="H362" s="4" t="str">
        <f t="shared" si="28"/>
        <v/>
      </c>
      <c r="I362" s="4" t="e">
        <f>VLOOKUP(ROUND(A362,2),data!$B$6:$C$209,2,0)</f>
        <v>#N/A</v>
      </c>
      <c r="J362" s="4"/>
      <c r="K362" s="21">
        <f>sigmas!A362</f>
        <v>0</v>
      </c>
      <c r="L362" s="21">
        <f>sigmas!B362</f>
        <v>0</v>
      </c>
      <c r="M362" s="21">
        <f>sigmas!C362</f>
        <v>0</v>
      </c>
      <c r="N362" s="21">
        <f t="shared" si="29"/>
        <v>1</v>
      </c>
      <c r="O362" s="21" t="e">
        <f>LOG(N362/10^(-sgraph!$H$13))</f>
        <v>#VALUE!</v>
      </c>
      <c r="P362" s="21"/>
      <c r="Q362" s="21"/>
      <c r="R362" s="21"/>
    </row>
    <row r="363" spans="1:18" x14ac:dyDescent="0.2">
      <c r="A363" s="17">
        <f>A362+data!$I$2</f>
        <v>5.0999999999999348</v>
      </c>
      <c r="B363" s="17">
        <f t="shared" si="26"/>
        <v>7.9432823472439923E-6</v>
      </c>
      <c r="C363" s="17">
        <f>(-data!$B$2)*((B363^3+data!$D$4*B363^2-(data!$F$2+data!$D$4*data!$A$2)*B363-data!$F$2*data!$D$4)/(B363^3+(data!$D$4+data!$C$2)*B363^2+(data!$D$4*data!$C$2-data!$R$2)*B363-data!$D$4*data!$F$2))</f>
        <v>9.9460084265558066</v>
      </c>
      <c r="D363" s="4">
        <f>(-data!$B$2)*((B363^3+data!$E$4*B363^2-(data!$F$2+data!$E$4*data!$A$2)*B363-data!$F$2*data!$E$4)/(B363^3+(data!$E$4+data!$C$2)*B363^2+(data!$E$4*data!$C$2-data!$R$2)*B363-data!$E$4*data!$F$2))</f>
        <v>2.8390794542464635</v>
      </c>
      <c r="E363" s="18">
        <f>IF(OR(A363&lt;data!$G$2,A363 &gt;data!$H$2),"",A363)</f>
        <v>5.0999999999999348</v>
      </c>
      <c r="F363" s="19">
        <f t="shared" si="25"/>
        <v>9.9460084265558066</v>
      </c>
      <c r="G363" s="19">
        <f t="shared" si="27"/>
        <v>2.8390794542464635</v>
      </c>
      <c r="H363" s="4" t="str">
        <f t="shared" si="28"/>
        <v/>
      </c>
      <c r="I363" s="4" t="e">
        <f>VLOOKUP(ROUND(A363,2),data!$B$6:$C$209,2,0)</f>
        <v>#N/A</v>
      </c>
      <c r="J363" s="4"/>
      <c r="K363" s="21">
        <f>sigmas!A363</f>
        <v>0</v>
      </c>
      <c r="L363" s="21">
        <f>sigmas!B363</f>
        <v>0</v>
      </c>
      <c r="M363" s="21">
        <f>sigmas!C363</f>
        <v>0</v>
      </c>
      <c r="N363" s="21">
        <f t="shared" si="29"/>
        <v>1</v>
      </c>
      <c r="O363" s="21" t="e">
        <f>LOG(N363/10^(-sgraph!$H$13))</f>
        <v>#VALUE!</v>
      </c>
      <c r="P363" s="21"/>
      <c r="Q363" s="21"/>
      <c r="R363" s="21"/>
    </row>
    <row r="364" spans="1:18" x14ac:dyDescent="0.2">
      <c r="A364" s="17">
        <f>A363+data!$I$2</f>
        <v>5.1099999999999346</v>
      </c>
      <c r="B364" s="17">
        <f t="shared" si="26"/>
        <v>7.7624711662880831E-6</v>
      </c>
      <c r="C364" s="17">
        <f>(-data!$B$2)*((B364^3+data!$D$4*B364^2-(data!$F$2+data!$D$4*data!$A$2)*B364-data!$F$2*data!$D$4)/(B364^3+(data!$D$4+data!$C$2)*B364^2+(data!$D$4*data!$C$2-data!$R$2)*B364-data!$D$4*data!$F$2))</f>
        <v>9.9472329047865902</v>
      </c>
      <c r="D364" s="4">
        <f>(-data!$B$2)*((B364^3+data!$E$4*B364^2-(data!$F$2+data!$E$4*data!$A$2)*B364-data!$F$2*data!$E$4)/(B364^3+(data!$E$4+data!$C$2)*B364^2+(data!$E$4*data!$C$2-data!$R$2)*B364-data!$E$4*data!$F$2))</f>
        <v>2.8863906044342547</v>
      </c>
      <c r="E364" s="18">
        <f>IF(OR(A364&lt;data!$G$2,A364 &gt;data!$H$2),"",A364)</f>
        <v>5.1099999999999346</v>
      </c>
      <c r="F364" s="19">
        <f t="shared" si="25"/>
        <v>9.9472329047865902</v>
      </c>
      <c r="G364" s="19">
        <f t="shared" si="27"/>
        <v>2.8863906044342547</v>
      </c>
      <c r="H364" s="4" t="str">
        <f t="shared" si="28"/>
        <v/>
      </c>
      <c r="I364" s="4" t="e">
        <f>VLOOKUP(ROUND(A364,2),data!$B$6:$C$209,2,0)</f>
        <v>#N/A</v>
      </c>
      <c r="J364" s="4"/>
      <c r="K364" s="21">
        <f>sigmas!A364</f>
        <v>0</v>
      </c>
      <c r="L364" s="21">
        <f>sigmas!B364</f>
        <v>0</v>
      </c>
      <c r="M364" s="21">
        <f>sigmas!C364</f>
        <v>0</v>
      </c>
      <c r="N364" s="21">
        <f t="shared" si="29"/>
        <v>1</v>
      </c>
      <c r="O364" s="21" t="e">
        <f>LOG(N364/10^(-sgraph!$H$13))</f>
        <v>#VALUE!</v>
      </c>
      <c r="P364" s="21"/>
      <c r="Q364" s="21"/>
      <c r="R364" s="21"/>
    </row>
    <row r="365" spans="1:18" x14ac:dyDescent="0.2">
      <c r="A365" s="17">
        <f>A364+data!$I$2</f>
        <v>5.1199999999999344</v>
      </c>
      <c r="B365" s="17">
        <f t="shared" si="26"/>
        <v>7.5857757502929775E-6</v>
      </c>
      <c r="C365" s="17">
        <f>(-data!$B$2)*((B365^3+data!$D$4*B365^2-(data!$F$2+data!$D$4*data!$A$2)*B365-data!$F$2*data!$D$4)/(B365^3+(data!$D$4+data!$C$2)*B365^2+(data!$D$4*data!$C$2-data!$R$2)*B365-data!$D$4*data!$F$2))</f>
        <v>9.9484297178016945</v>
      </c>
      <c r="D365" s="4">
        <f>(-data!$B$2)*((B365^3+data!$E$4*B365^2-(data!$F$2+data!$E$4*data!$A$2)*B365-data!$F$2*data!$E$4)/(B365^3+(data!$E$4+data!$C$2)*B365^2+(data!$E$4*data!$C$2-data!$R$2)*B365-data!$E$4*data!$F$2))</f>
        <v>2.9341568110350016</v>
      </c>
      <c r="E365" s="18">
        <f>IF(OR(A365&lt;data!$G$2,A365 &gt;data!$H$2),"",A365)</f>
        <v>5.1199999999999344</v>
      </c>
      <c r="F365" s="19">
        <f t="shared" si="25"/>
        <v>9.9484297178016945</v>
      </c>
      <c r="G365" s="19">
        <f t="shared" si="27"/>
        <v>2.9341568110350016</v>
      </c>
      <c r="H365" s="4" t="str">
        <f t="shared" si="28"/>
        <v/>
      </c>
      <c r="I365" s="4" t="e">
        <f>VLOOKUP(ROUND(A365,2),data!$B$6:$C$209,2,0)</f>
        <v>#N/A</v>
      </c>
      <c r="J365" s="4"/>
      <c r="K365" s="21">
        <f>sigmas!A365</f>
        <v>0</v>
      </c>
      <c r="L365" s="21">
        <f>sigmas!B365</f>
        <v>0</v>
      </c>
      <c r="M365" s="21">
        <f>sigmas!C365</f>
        <v>0</v>
      </c>
      <c r="N365" s="21">
        <f t="shared" si="29"/>
        <v>1</v>
      </c>
      <c r="O365" s="21" t="e">
        <f>LOG(N365/10^(-sgraph!$H$13))</f>
        <v>#VALUE!</v>
      </c>
      <c r="P365" s="21"/>
      <c r="Q365" s="21"/>
      <c r="R365" s="21"/>
    </row>
    <row r="366" spans="1:18" x14ac:dyDescent="0.2">
      <c r="A366" s="17">
        <f>A365+data!$I$2</f>
        <v>5.1299999999999342</v>
      </c>
      <c r="B366" s="17">
        <f t="shared" si="26"/>
        <v>7.4131024130102885E-6</v>
      </c>
      <c r="C366" s="17">
        <f>(-data!$B$2)*((B366^3+data!$D$4*B366^2-(data!$F$2+data!$D$4*data!$A$2)*B366-data!$F$2*data!$D$4)/(B366^3+(data!$D$4+data!$C$2)*B366^2+(data!$D$4*data!$C$2-data!$R$2)*B366-data!$D$4*data!$F$2))</f>
        <v>9.9495994861764103</v>
      </c>
      <c r="D366" s="4">
        <f>(-data!$B$2)*((B366^3+data!$E$4*B366^2-(data!$F$2+data!$E$4*data!$A$2)*B366-data!$F$2*data!$E$4)/(B366^3+(data!$E$4+data!$C$2)*B366^2+(data!$E$4*data!$C$2-data!$R$2)*B366-data!$E$4*data!$F$2))</f>
        <v>2.982372111910502</v>
      </c>
      <c r="E366" s="18">
        <f>IF(OR(A366&lt;data!$G$2,A366 &gt;data!$H$2),"",A366)</f>
        <v>5.1299999999999342</v>
      </c>
      <c r="F366" s="19">
        <f t="shared" si="25"/>
        <v>9.9495994861764103</v>
      </c>
      <c r="G366" s="19">
        <f t="shared" si="27"/>
        <v>2.982372111910502</v>
      </c>
      <c r="H366" s="4" t="str">
        <f t="shared" si="28"/>
        <v/>
      </c>
      <c r="I366" s="4" t="e">
        <f>VLOOKUP(ROUND(A366,2),data!$B$6:$C$209,2,0)</f>
        <v>#N/A</v>
      </c>
      <c r="J366" s="4"/>
      <c r="K366" s="21">
        <f>sigmas!A366</f>
        <v>0</v>
      </c>
      <c r="L366" s="21">
        <f>sigmas!B366</f>
        <v>0</v>
      </c>
      <c r="M366" s="21">
        <f>sigmas!C366</f>
        <v>0</v>
      </c>
      <c r="N366" s="21">
        <f t="shared" si="29"/>
        <v>1</v>
      </c>
      <c r="O366" s="21" t="e">
        <f>LOG(N366/10^(-sgraph!$H$13))</f>
        <v>#VALUE!</v>
      </c>
      <c r="P366" s="21"/>
      <c r="Q366" s="21"/>
      <c r="R366" s="21"/>
    </row>
    <row r="367" spans="1:18" x14ac:dyDescent="0.2">
      <c r="A367" s="17">
        <f>A366+data!$I$2</f>
        <v>5.139999999999934</v>
      </c>
      <c r="B367" s="17">
        <f t="shared" si="26"/>
        <v>7.2443596007509892E-6</v>
      </c>
      <c r="C367" s="17">
        <f>(-data!$B$2)*((B367^3+data!$D$4*B367^2-(data!$F$2+data!$D$4*data!$A$2)*B367-data!$F$2*data!$D$4)/(B367^3+(data!$D$4+data!$C$2)*B367^2+(data!$D$4*data!$C$2-data!$R$2)*B367-data!$D$4*data!$F$2))</f>
        <v>9.9507428167711076</v>
      </c>
      <c r="D367" s="4">
        <f>(-data!$B$2)*((B367^3+data!$E$4*B367^2-(data!$F$2+data!$E$4*data!$A$2)*B367-data!$F$2*data!$E$4)/(B367^3+(data!$E$4+data!$C$2)*B367^2+(data!$E$4*data!$C$2-data!$R$2)*B367-data!$E$4*data!$F$2))</f>
        <v>3.0310301844627183</v>
      </c>
      <c r="E367" s="18">
        <f>IF(OR(A367&lt;data!$G$2,A367 &gt;data!$H$2),"",A367)</f>
        <v>5.139999999999934</v>
      </c>
      <c r="F367" s="19">
        <f t="shared" si="25"/>
        <v>9.9507428167711076</v>
      </c>
      <c r="G367" s="19">
        <f t="shared" si="27"/>
        <v>3.0310301844627183</v>
      </c>
      <c r="H367" s="4" t="str">
        <f t="shared" si="28"/>
        <v/>
      </c>
      <c r="I367" s="4" t="e">
        <f>VLOOKUP(ROUND(A367,2),data!$B$6:$C$209,2,0)</f>
        <v>#N/A</v>
      </c>
      <c r="J367" s="4"/>
      <c r="K367" s="21">
        <f>sigmas!A367</f>
        <v>0</v>
      </c>
      <c r="L367" s="21">
        <f>sigmas!B367</f>
        <v>0</v>
      </c>
      <c r="M367" s="21">
        <f>sigmas!C367</f>
        <v>0</v>
      </c>
      <c r="N367" s="21">
        <f t="shared" si="29"/>
        <v>1</v>
      </c>
      <c r="O367" s="21" t="e">
        <f>LOG(N367/10^(-sgraph!$H$13))</f>
        <v>#VALUE!</v>
      </c>
      <c r="P367" s="21"/>
      <c r="Q367" s="21"/>
      <c r="R367" s="21"/>
    </row>
    <row r="368" spans="1:18" x14ac:dyDescent="0.2">
      <c r="A368" s="17">
        <f>A367+data!$I$2</f>
        <v>5.1499999999999337</v>
      </c>
      <c r="B368" s="17">
        <f t="shared" si="26"/>
        <v>7.0794578438424575E-6</v>
      </c>
      <c r="C368" s="17">
        <f>(-data!$B$2)*((B368^3+data!$D$4*B368^2-(data!$F$2+data!$D$4*data!$A$2)*B368-data!$F$2*data!$D$4)/(B368^3+(data!$D$4+data!$C$2)*B368^2+(data!$D$4*data!$C$2-data!$R$2)*B368-data!$D$4*data!$F$2))</f>
        <v>9.9518603030252049</v>
      </c>
      <c r="D368" s="4">
        <f>(-data!$B$2)*((B368^3+data!$E$4*B368^2-(data!$F$2+data!$E$4*data!$A$2)*B368-data!$F$2*data!$E$4)/(B368^3+(data!$E$4+data!$C$2)*B368^2+(data!$E$4*data!$C$2-data!$R$2)*B368-data!$E$4*data!$F$2))</f>
        <v>3.080124345203973</v>
      </c>
      <c r="E368" s="18">
        <f>IF(OR(A368&lt;data!$G$2,A368 &gt;data!$H$2),"",A368)</f>
        <v>5.1499999999999337</v>
      </c>
      <c r="F368" s="19">
        <f t="shared" si="25"/>
        <v>9.9518603030252049</v>
      </c>
      <c r="G368" s="19">
        <f t="shared" si="27"/>
        <v>3.080124345203973</v>
      </c>
      <c r="H368" s="4" t="str">
        <f t="shared" si="28"/>
        <v/>
      </c>
      <c r="I368" s="4" t="e">
        <f>VLOOKUP(ROUND(A368,2),data!$B$6:$C$209,2,0)</f>
        <v>#N/A</v>
      </c>
      <c r="J368" s="4"/>
      <c r="K368" s="21">
        <f>sigmas!A368</f>
        <v>0</v>
      </c>
      <c r="L368" s="21">
        <f>sigmas!B368</f>
        <v>0</v>
      </c>
      <c r="M368" s="21">
        <f>sigmas!C368</f>
        <v>0</v>
      </c>
      <c r="N368" s="21">
        <f t="shared" si="29"/>
        <v>1</v>
      </c>
      <c r="O368" s="21" t="e">
        <f>LOG(N368/10^(-sgraph!$H$13))</f>
        <v>#VALUE!</v>
      </c>
      <c r="P368" s="21"/>
      <c r="Q368" s="21"/>
      <c r="R368" s="21"/>
    </row>
    <row r="369" spans="1:18" x14ac:dyDescent="0.2">
      <c r="A369" s="17">
        <f>A368+data!$I$2</f>
        <v>5.1599999999999335</v>
      </c>
      <c r="B369" s="17">
        <f t="shared" si="26"/>
        <v>6.9183097091904196E-6</v>
      </c>
      <c r="C369" s="17">
        <f>(-data!$B$2)*((B369^3+data!$D$4*B369^2-(data!$F$2+data!$D$4*data!$A$2)*B369-data!$F$2*data!$D$4)/(B369^3+(data!$D$4+data!$C$2)*B369^2+(data!$D$4*data!$C$2-data!$R$2)*B369-data!$D$4*data!$F$2))</f>
        <v>9.9529525252453261</v>
      </c>
      <c r="D369" s="4">
        <f>(-data!$B$2)*((B369^3+data!$E$4*B369^2-(data!$F$2+data!$E$4*data!$A$2)*B369-data!$F$2*data!$E$4)/(B369^3+(data!$E$4+data!$C$2)*B369^2+(data!$E$4*data!$C$2-data!$R$2)*B369-data!$E$4*data!$F$2))</f>
        <v>3.1296475498582921</v>
      </c>
      <c r="E369" s="18">
        <f>IF(OR(A369&lt;data!$G$2,A369 &gt;data!$H$2),"",A369)</f>
        <v>5.1599999999999335</v>
      </c>
      <c r="F369" s="19">
        <f t="shared" si="25"/>
        <v>9.9529525252453261</v>
      </c>
      <c r="G369" s="19">
        <f t="shared" si="27"/>
        <v>3.1296475498582921</v>
      </c>
      <c r="H369" s="4" t="str">
        <f t="shared" si="28"/>
        <v/>
      </c>
      <c r="I369" s="4" t="e">
        <f>VLOOKUP(ROUND(A369,2),data!$B$6:$C$209,2,0)</f>
        <v>#N/A</v>
      </c>
      <c r="J369" s="4"/>
      <c r="K369" s="21">
        <f>sigmas!A369</f>
        <v>0</v>
      </c>
      <c r="L369" s="21">
        <f>sigmas!B369</f>
        <v>0</v>
      </c>
      <c r="M369" s="21">
        <f>sigmas!C369</f>
        <v>0</v>
      </c>
      <c r="N369" s="21">
        <f t="shared" si="29"/>
        <v>1</v>
      </c>
      <c r="O369" s="21" t="e">
        <f>LOG(N369/10^(-sgraph!$H$13))</f>
        <v>#VALUE!</v>
      </c>
      <c r="P369" s="21"/>
      <c r="Q369" s="21"/>
      <c r="R369" s="21"/>
    </row>
    <row r="370" spans="1:18" x14ac:dyDescent="0.2">
      <c r="A370" s="17">
        <f>A369+data!$I$2</f>
        <v>5.1699999999999333</v>
      </c>
      <c r="B370" s="17">
        <f t="shared" si="26"/>
        <v>6.760829753920848E-6</v>
      </c>
      <c r="C370" s="17">
        <f>(-data!$B$2)*((B370^3+data!$D$4*B370^2-(data!$F$2+data!$D$4*data!$A$2)*B370-data!$F$2*data!$D$4)/(B370^3+(data!$D$4+data!$C$2)*B370^2+(data!$D$4*data!$C$2-data!$R$2)*B370-data!$D$4*data!$F$2))</f>
        <v>9.9540200508875838</v>
      </c>
      <c r="D370" s="4">
        <f>(-data!$B$2)*((B370^3+data!$E$4*B370^2-(data!$F$2+data!$E$4*data!$A$2)*B370-data!$F$2*data!$E$4)/(B370^3+(data!$E$4+data!$C$2)*B370^2+(data!$E$4*data!$C$2-data!$R$2)*B370-data!$E$4*data!$F$2))</f>
        <v>3.1795923940075674</v>
      </c>
      <c r="E370" s="18">
        <f>IF(OR(A370&lt;data!$G$2,A370 &gt;data!$H$2),"",A370)</f>
        <v>5.1699999999999333</v>
      </c>
      <c r="F370" s="19">
        <f t="shared" si="25"/>
        <v>9.9540200508875838</v>
      </c>
      <c r="G370" s="19">
        <f t="shared" si="27"/>
        <v>3.1795923940075674</v>
      </c>
      <c r="H370" s="4" t="str">
        <f t="shared" si="28"/>
        <v/>
      </c>
      <c r="I370" s="4" t="e">
        <f>VLOOKUP(ROUND(A370,2),data!$B$6:$C$209,2,0)</f>
        <v>#N/A</v>
      </c>
      <c r="J370" s="4"/>
      <c r="K370" s="21">
        <f>sigmas!A370</f>
        <v>0</v>
      </c>
      <c r="L370" s="21">
        <f>sigmas!B370</f>
        <v>0</v>
      </c>
      <c r="M370" s="21">
        <f>sigmas!C370</f>
        <v>0</v>
      </c>
      <c r="N370" s="21">
        <f t="shared" si="29"/>
        <v>1</v>
      </c>
      <c r="O370" s="21" t="e">
        <f>LOG(N370/10^(-sgraph!$H$13))</f>
        <v>#VALUE!</v>
      </c>
      <c r="P370" s="21"/>
      <c r="Q370" s="21"/>
      <c r="R370" s="21"/>
    </row>
    <row r="371" spans="1:18" x14ac:dyDescent="0.2">
      <c r="A371" s="17">
        <f>A370+data!$I$2</f>
        <v>5.1799999999999331</v>
      </c>
      <c r="B371" s="17">
        <f t="shared" si="26"/>
        <v>6.6069344800769681E-6</v>
      </c>
      <c r="C371" s="17">
        <f>(-data!$B$2)*((B371^3+data!$D$4*B371^2-(data!$F$2+data!$D$4*data!$A$2)*B371-data!$F$2*data!$D$4)/(B371^3+(data!$D$4+data!$C$2)*B371^2+(data!$D$4*data!$C$2-data!$R$2)*B371-data!$D$4*data!$F$2))</f>
        <v>9.9550634348342335</v>
      </c>
      <c r="D371" s="4">
        <f>(-data!$B$2)*((B371^3+data!$E$4*B371^2-(data!$F$2+data!$E$4*data!$A$2)*B371-data!$F$2*data!$E$4)/(B371^3+(data!$E$4+data!$C$2)*B371^2+(data!$E$4*data!$C$2-data!$R$2)*B371-data!$E$4*data!$F$2))</f>
        <v>3.2299511142952144</v>
      </c>
      <c r="E371" s="18">
        <f>IF(OR(A371&lt;data!$G$2,A371 &gt;data!$H$2),"",A371)</f>
        <v>5.1799999999999331</v>
      </c>
      <c r="F371" s="19">
        <f t="shared" si="25"/>
        <v>9.9550634348342335</v>
      </c>
      <c r="G371" s="19">
        <f t="shared" si="27"/>
        <v>3.2299511142952144</v>
      </c>
      <c r="H371" s="4" t="str">
        <f t="shared" si="28"/>
        <v/>
      </c>
      <c r="I371" s="4" t="e">
        <f>VLOOKUP(ROUND(A371,2),data!$B$6:$C$209,2,0)</f>
        <v>#N/A</v>
      </c>
      <c r="J371" s="4"/>
      <c r="K371" s="21">
        <f>sigmas!A371</f>
        <v>0</v>
      </c>
      <c r="L371" s="21">
        <f>sigmas!B371</f>
        <v>0</v>
      </c>
      <c r="M371" s="21">
        <f>sigmas!C371</f>
        <v>0</v>
      </c>
      <c r="N371" s="21">
        <f t="shared" si="29"/>
        <v>1</v>
      </c>
      <c r="O371" s="21" t="e">
        <f>LOG(N371/10^(-sgraph!$H$13))</f>
        <v>#VALUE!</v>
      </c>
      <c r="P371" s="21"/>
      <c r="Q371" s="21"/>
      <c r="R371" s="21"/>
    </row>
    <row r="372" spans="1:18" x14ac:dyDescent="0.2">
      <c r="A372" s="17">
        <f>A371+data!$I$2</f>
        <v>5.1899999999999329</v>
      </c>
      <c r="B372" s="17">
        <f t="shared" si="26"/>
        <v>6.45654229034754E-6</v>
      </c>
      <c r="C372" s="17">
        <f>(-data!$B$2)*((B372^3+data!$D$4*B372^2-(data!$F$2+data!$D$4*data!$A$2)*B372-data!$F$2*data!$D$4)/(B372^3+(data!$D$4+data!$C$2)*B372^2+(data!$D$4*data!$C$2-data!$R$2)*B372-data!$D$4*data!$F$2))</f>
        <v>9.9560832196647038</v>
      </c>
      <c r="D372" s="4">
        <f>(-data!$B$2)*((B372^3+data!$E$4*B372^2-(data!$F$2+data!$E$4*data!$A$2)*B372-data!$F$2*data!$E$4)/(B372^3+(data!$E$4+data!$C$2)*B372^2+(data!$E$4*data!$C$2-data!$R$2)*B372-data!$E$4*data!$F$2))</f>
        <v>3.280715590198624</v>
      </c>
      <c r="E372" s="18">
        <f>IF(OR(A372&lt;data!$G$2,A372 &gt;data!$H$2),"",A372)</f>
        <v>5.1899999999999329</v>
      </c>
      <c r="F372" s="19">
        <f t="shared" si="25"/>
        <v>9.9560832196647038</v>
      </c>
      <c r="G372" s="19">
        <f t="shared" si="27"/>
        <v>3.280715590198624</v>
      </c>
      <c r="H372" s="4" t="str">
        <f t="shared" si="28"/>
        <v/>
      </c>
      <c r="I372" s="4" t="e">
        <f>VLOOKUP(ROUND(A372,2),data!$B$6:$C$209,2,0)</f>
        <v>#N/A</v>
      </c>
      <c r="J372" s="4"/>
      <c r="K372" s="21">
        <f>sigmas!A372</f>
        <v>0</v>
      </c>
      <c r="L372" s="21">
        <f>sigmas!B372</f>
        <v>0</v>
      </c>
      <c r="M372" s="21">
        <f>sigmas!C372</f>
        <v>0</v>
      </c>
      <c r="N372" s="21">
        <f t="shared" si="29"/>
        <v>1</v>
      </c>
      <c r="O372" s="21" t="e">
        <f>LOG(N372/10^(-sgraph!$H$13))</f>
        <v>#VALUE!</v>
      </c>
      <c r="P372" s="21"/>
      <c r="Q372" s="21"/>
      <c r="R372" s="21"/>
    </row>
    <row r="373" spans="1:18" x14ac:dyDescent="0.2">
      <c r="A373" s="17">
        <f>A372+data!$I$2</f>
        <v>5.1999999999999327</v>
      </c>
      <c r="B373" s="17">
        <f t="shared" si="26"/>
        <v>6.3095734448029071E-6</v>
      </c>
      <c r="C373" s="17">
        <f>(-data!$B$2)*((B373^3+data!$D$4*B373^2-(data!$F$2+data!$D$4*data!$A$2)*B373-data!$F$2*data!$D$4)/(B373^3+(data!$D$4+data!$C$2)*B373^2+(data!$D$4*data!$C$2-data!$R$2)*B373-data!$D$4*data!$F$2))</f>
        <v>9.9570799359211399</v>
      </c>
      <c r="D373" s="4">
        <f>(-data!$B$2)*((B373^3+data!$E$4*B373^2-(data!$F$2+data!$E$4*data!$A$2)*B373-data!$F$2*data!$E$4)/(B373^3+(data!$E$4+data!$C$2)*B373^2+(data!$E$4*data!$C$2-data!$R$2)*B373-data!$E$4*data!$F$2))</f>
        <v>3.331877346380451</v>
      </c>
      <c r="E373" s="18">
        <f>IF(OR(A373&lt;data!$G$2,A373 &gt;data!$H$2),"",A373)</f>
        <v>5.1999999999999327</v>
      </c>
      <c r="F373" s="19">
        <f t="shared" si="25"/>
        <v>9.9570799359211399</v>
      </c>
      <c r="G373" s="19">
        <f t="shared" si="27"/>
        <v>3.331877346380451</v>
      </c>
      <c r="H373" s="4" t="str">
        <f t="shared" si="28"/>
        <v/>
      </c>
      <c r="I373" s="4" t="e">
        <f>VLOOKUP(ROUND(A373,2),data!$B$6:$C$209,2,0)</f>
        <v>#N/A</v>
      </c>
      <c r="J373" s="4"/>
      <c r="K373" s="21">
        <f>sigmas!A373</f>
        <v>0</v>
      </c>
      <c r="L373" s="21">
        <f>sigmas!B373</f>
        <v>0</v>
      </c>
      <c r="M373" s="21">
        <f>sigmas!C373</f>
        <v>0</v>
      </c>
      <c r="N373" s="21">
        <f t="shared" si="29"/>
        <v>1</v>
      </c>
      <c r="O373" s="21" t="e">
        <f>LOG(N373/10^(-sgraph!$H$13))</f>
        <v>#VALUE!</v>
      </c>
      <c r="P373" s="21"/>
      <c r="Q373" s="21"/>
      <c r="R373" s="21"/>
    </row>
    <row r="374" spans="1:18" x14ac:dyDescent="0.2">
      <c r="A374" s="17">
        <f>A373+data!$I$2</f>
        <v>5.2099999999999325</v>
      </c>
      <c r="B374" s="17">
        <f t="shared" si="26"/>
        <v>6.1659500186157748E-6</v>
      </c>
      <c r="C374" s="17">
        <f>(-data!$B$2)*((B374^3+data!$D$4*B374^2-(data!$F$2+data!$D$4*data!$A$2)*B374-data!$F$2*data!$D$4)/(B374^3+(data!$D$4+data!$C$2)*B374^2+(data!$D$4*data!$C$2-data!$R$2)*B374-data!$D$4*data!$F$2))</f>
        <v>9.9580541023685445</v>
      </c>
      <c r="D374" s="4">
        <f>(-data!$B$2)*((B374^3+data!$E$4*B374^2-(data!$F$2+data!$E$4*data!$A$2)*B374-data!$F$2*data!$E$4)/(B374^3+(data!$E$4+data!$C$2)*B374^2+(data!$E$4*data!$C$2-data!$R$2)*B374-data!$E$4*data!$F$2))</f>
        <v>3.3834275556273967</v>
      </c>
      <c r="E374" s="18">
        <f>IF(OR(A374&lt;data!$G$2,A374 &gt;data!$H$2),"",A374)</f>
        <v>5.2099999999999325</v>
      </c>
      <c r="F374" s="19">
        <f t="shared" si="25"/>
        <v>9.9580541023685445</v>
      </c>
      <c r="G374" s="19">
        <f t="shared" si="27"/>
        <v>3.3834275556273967</v>
      </c>
      <c r="H374" s="4" t="str">
        <f t="shared" si="28"/>
        <v/>
      </c>
      <c r="I374" s="4" t="e">
        <f>VLOOKUP(ROUND(A374,2),data!$B$6:$C$209,2,0)</f>
        <v>#N/A</v>
      </c>
      <c r="J374" s="4"/>
      <c r="K374" s="21">
        <f>sigmas!A374</f>
        <v>0</v>
      </c>
      <c r="L374" s="21">
        <f>sigmas!B374</f>
        <v>0</v>
      </c>
      <c r="M374" s="21">
        <f>sigmas!C374</f>
        <v>0</v>
      </c>
      <c r="N374" s="21">
        <f t="shared" si="29"/>
        <v>1</v>
      </c>
      <c r="O374" s="21" t="e">
        <f>LOG(N374/10^(-sgraph!$H$13))</f>
        <v>#VALUE!</v>
      </c>
      <c r="P374" s="21"/>
      <c r="Q374" s="21"/>
      <c r="R374" s="21"/>
    </row>
    <row r="375" spans="1:18" x14ac:dyDescent="0.2">
      <c r="A375" s="17">
        <f>A374+data!$I$2</f>
        <v>5.2199999999999322</v>
      </c>
      <c r="B375" s="17">
        <f t="shared" si="26"/>
        <v>6.0255958607445091E-6</v>
      </c>
      <c r="C375" s="17">
        <f>(-data!$B$2)*((B375^3+data!$D$4*B375^2-(data!$F$2+data!$D$4*data!$A$2)*B375-data!$F$2*data!$D$4)/(B375^3+(data!$D$4+data!$C$2)*B375^2+(data!$D$4*data!$C$2-data!$R$2)*B375-data!$D$4*data!$F$2))</f>
        <v>9.9590062262496026</v>
      </c>
      <c r="D375" s="4">
        <f>(-data!$B$2)*((B375^3+data!$E$4*B375^2-(data!$F$2+data!$E$4*data!$A$2)*B375-data!$F$2*data!$E$4)/(B375^3+(data!$E$4+data!$C$2)*B375^2+(data!$E$4*data!$C$2-data!$R$2)*B375-data!$E$4*data!$F$2))</f>
        <v>3.4353570423835951</v>
      </c>
      <c r="E375" s="18">
        <f>IF(OR(A375&lt;data!$G$2,A375 &gt;data!$H$2),"",A375)</f>
        <v>5.2199999999999322</v>
      </c>
      <c r="F375" s="19">
        <f t="shared" si="25"/>
        <v>9.9590062262496026</v>
      </c>
      <c r="G375" s="19">
        <f t="shared" si="27"/>
        <v>3.4353570423835951</v>
      </c>
      <c r="H375" s="4" t="str">
        <f t="shared" si="28"/>
        <v/>
      </c>
      <c r="I375" s="4" t="e">
        <f>VLOOKUP(ROUND(A375,2),data!$B$6:$C$209,2,0)</f>
        <v>#N/A</v>
      </c>
      <c r="J375" s="4"/>
      <c r="K375" s="21">
        <f>sigmas!A375</f>
        <v>0</v>
      </c>
      <c r="L375" s="21">
        <f>sigmas!B375</f>
        <v>0</v>
      </c>
      <c r="M375" s="21">
        <f>sigmas!C375</f>
        <v>0</v>
      </c>
      <c r="N375" s="21">
        <f t="shared" si="29"/>
        <v>1</v>
      </c>
      <c r="O375" s="21" t="e">
        <f>LOG(N375/10^(-sgraph!$H$13))</f>
        <v>#VALUE!</v>
      </c>
      <c r="P375" s="21"/>
      <c r="Q375" s="21"/>
      <c r="R375" s="21"/>
    </row>
    <row r="376" spans="1:18" x14ac:dyDescent="0.2">
      <c r="A376" s="17">
        <f>A375+data!$I$2</f>
        <v>5.229999999999932</v>
      </c>
      <c r="B376" s="17">
        <f t="shared" si="26"/>
        <v>5.8884365535568015E-6</v>
      </c>
      <c r="C376" s="17">
        <f>(-data!$B$2)*((B376^3+data!$D$4*B376^2-(data!$F$2+data!$D$4*data!$A$2)*B376-data!$F$2*data!$D$4)/(B376^3+(data!$D$4+data!$C$2)*B376^2+(data!$D$4*data!$C$2-data!$R$2)*B376-data!$D$4*data!$F$2))</f>
        <v>9.9599368035342959</v>
      </c>
      <c r="D376" s="4">
        <f>(-data!$B$2)*((B376^3+data!$E$4*B376^2-(data!$F$2+data!$E$4*data!$A$2)*B376-data!$F$2*data!$E$4)/(B376^3+(data!$E$4+data!$C$2)*B376^2+(data!$E$4*data!$C$2-data!$R$2)*B376-data!$E$4*data!$F$2))</f>
        <v>3.4876562868843068</v>
      </c>
      <c r="E376" s="18">
        <f>IF(OR(A376&lt;data!$G$2,A376 &gt;data!$H$2),"",A376)</f>
        <v>5.229999999999932</v>
      </c>
      <c r="F376" s="19">
        <f t="shared" si="25"/>
        <v>9.9599368035342959</v>
      </c>
      <c r="G376" s="19">
        <f t="shared" si="27"/>
        <v>3.4876562868843068</v>
      </c>
      <c r="H376" s="4" t="str">
        <f t="shared" si="28"/>
        <v/>
      </c>
      <c r="I376" s="4" t="e">
        <f>VLOOKUP(ROUND(A376,2),data!$B$6:$C$209,2,0)</f>
        <v>#N/A</v>
      </c>
      <c r="J376" s="4"/>
      <c r="K376" s="21">
        <f>sigmas!A376</f>
        <v>0</v>
      </c>
      <c r="L376" s="21">
        <f>sigmas!B376</f>
        <v>0</v>
      </c>
      <c r="M376" s="21">
        <f>sigmas!C376</f>
        <v>0</v>
      </c>
      <c r="N376" s="21">
        <f t="shared" si="29"/>
        <v>1</v>
      </c>
      <c r="O376" s="21" t="e">
        <f>LOG(N376/10^(-sgraph!$H$13))</f>
        <v>#VALUE!</v>
      </c>
      <c r="P376" s="21"/>
      <c r="Q376" s="21"/>
      <c r="R376" s="21"/>
    </row>
    <row r="377" spans="1:18" x14ac:dyDescent="0.2">
      <c r="A377" s="17">
        <f>A376+data!$I$2</f>
        <v>5.2399999999999318</v>
      </c>
      <c r="B377" s="17">
        <f t="shared" si="26"/>
        <v>5.7543993733724705E-6</v>
      </c>
      <c r="C377" s="17">
        <f>(-data!$B$2)*((B377^3+data!$D$4*B377^2-(data!$F$2+data!$D$4*data!$A$2)*B377-data!$F$2*data!$D$4)/(B377^3+(data!$D$4+data!$C$2)*B377^2+(data!$D$4*data!$C$2-data!$R$2)*B377-data!$D$4*data!$F$2))</f>
        <v>9.960846319164407</v>
      </c>
      <c r="D377" s="4">
        <f>(-data!$B$2)*((B377^3+data!$E$4*B377^2-(data!$F$2+data!$E$4*data!$A$2)*B377-data!$F$2*data!$E$4)/(B377^3+(data!$E$4+data!$C$2)*B377^2+(data!$E$4*data!$C$2-data!$R$2)*B377-data!$E$4*data!$F$2))</f>
        <v>3.5403154298938553</v>
      </c>
      <c r="E377" s="18">
        <f>IF(OR(A377&lt;data!$G$2,A377 &gt;data!$H$2),"",A377)</f>
        <v>5.2399999999999318</v>
      </c>
      <c r="F377" s="19">
        <f t="shared" si="25"/>
        <v>9.960846319164407</v>
      </c>
      <c r="G377" s="19">
        <f t="shared" si="27"/>
        <v>3.5403154298938553</v>
      </c>
      <c r="H377" s="4" t="str">
        <f t="shared" si="28"/>
        <v/>
      </c>
      <c r="I377" s="4" t="e">
        <f>VLOOKUP(ROUND(A377,2),data!$B$6:$C$209,2,0)</f>
        <v>#N/A</v>
      </c>
      <c r="J377" s="4"/>
      <c r="K377" s="21">
        <f>sigmas!A377</f>
        <v>0</v>
      </c>
      <c r="L377" s="21">
        <f>sigmas!B377</f>
        <v>0</v>
      </c>
      <c r="M377" s="21">
        <f>sigmas!C377</f>
        <v>0</v>
      </c>
      <c r="N377" s="21">
        <f t="shared" si="29"/>
        <v>1</v>
      </c>
      <c r="O377" s="21" t="e">
        <f>LOG(N377/10^(-sgraph!$H$13))</f>
        <v>#VALUE!</v>
      </c>
      <c r="P377" s="21"/>
      <c r="Q377" s="21"/>
      <c r="R377" s="21"/>
    </row>
    <row r="378" spans="1:18" x14ac:dyDescent="0.2">
      <c r="A378" s="17">
        <f>A377+data!$I$2</f>
        <v>5.2499999999999316</v>
      </c>
      <c r="B378" s="17">
        <f t="shared" si="26"/>
        <v>5.6234132519043721E-6</v>
      </c>
      <c r="C378" s="17">
        <f>(-data!$B$2)*((B378^3+data!$D$4*B378^2-(data!$F$2+data!$D$4*data!$A$2)*B378-data!$F$2*data!$D$4)/(B378^3+(data!$D$4+data!$C$2)*B378^2+(data!$D$4*data!$C$2-data!$R$2)*B378-data!$D$4*data!$F$2))</f>
        <v>9.9617352472929905</v>
      </c>
      <c r="D378" s="4">
        <f>(-data!$B$2)*((B378^3+data!$E$4*B378^2-(data!$F$2+data!$E$4*data!$A$2)*B378-data!$F$2*data!$E$4)/(B378^3+(data!$E$4+data!$C$2)*B378^2+(data!$E$4*data!$C$2-data!$R$2)*B378-data!$E$4*data!$F$2))</f>
        <v>3.5933242780502432</v>
      </c>
      <c r="E378" s="18">
        <f>IF(OR(A378&lt;data!$G$2,A378 &gt;data!$H$2),"",A378)</f>
        <v>5.2499999999999316</v>
      </c>
      <c r="F378" s="19">
        <f t="shared" si="25"/>
        <v>9.9617352472929905</v>
      </c>
      <c r="G378" s="19">
        <f t="shared" si="27"/>
        <v>3.5933242780502432</v>
      </c>
      <c r="H378" s="4" t="str">
        <f t="shared" si="28"/>
        <v/>
      </c>
      <c r="I378" s="4" t="e">
        <f>VLOOKUP(ROUND(A378,2),data!$B$6:$C$209,2,0)</f>
        <v>#N/A</v>
      </c>
      <c r="J378" s="4"/>
      <c r="K378" s="21">
        <f>sigmas!A378</f>
        <v>0</v>
      </c>
      <c r="L378" s="21">
        <f>sigmas!B378</f>
        <v>0</v>
      </c>
      <c r="M378" s="21">
        <f>sigmas!C378</f>
        <v>0</v>
      </c>
      <c r="N378" s="21">
        <f t="shared" si="29"/>
        <v>1</v>
      </c>
      <c r="O378" s="21" t="e">
        <f>LOG(N378/10^(-sgraph!$H$13))</f>
        <v>#VALUE!</v>
      </c>
      <c r="P378" s="21"/>
      <c r="Q378" s="21"/>
      <c r="R378" s="21"/>
    </row>
    <row r="379" spans="1:18" x14ac:dyDescent="0.2">
      <c r="A379" s="17">
        <f>A378+data!$I$2</f>
        <v>5.2599999999999314</v>
      </c>
      <c r="B379" s="17">
        <f t="shared" si="26"/>
        <v>5.4954087385771073E-6</v>
      </c>
      <c r="C379" s="17">
        <f>(-data!$B$2)*((B379^3+data!$D$4*B379^2-(data!$F$2+data!$D$4*data!$A$2)*B379-data!$F$2*data!$D$4)/(B379^3+(data!$D$4+data!$C$2)*B379^2+(data!$D$4*data!$C$2-data!$R$2)*B379-data!$D$4*data!$F$2))</f>
        <v>9.9626040515189036</v>
      </c>
      <c r="D379" s="4">
        <f>(-data!$B$2)*((B379^3+data!$E$4*B379^2-(data!$F$2+data!$E$4*data!$A$2)*B379-data!$F$2*data!$E$4)/(B379^3+(data!$E$4+data!$C$2)*B379^2+(data!$E$4*data!$C$2-data!$R$2)*B379-data!$E$4*data!$F$2))</f>
        <v>3.6466723098169749</v>
      </c>
      <c r="E379" s="18">
        <f>IF(OR(A379&lt;data!$G$2,A379 &gt;data!$H$2),"",A379)</f>
        <v>5.2599999999999314</v>
      </c>
      <c r="F379" s="19">
        <f t="shared" si="25"/>
        <v>9.9626040515189036</v>
      </c>
      <c r="G379" s="19">
        <f t="shared" si="27"/>
        <v>3.6466723098169749</v>
      </c>
      <c r="H379" s="4" t="str">
        <f t="shared" si="28"/>
        <v/>
      </c>
      <c r="I379" s="4" t="e">
        <f>VLOOKUP(ROUND(A379,2),data!$B$6:$C$209,2,0)</f>
        <v>#N/A</v>
      </c>
      <c r="J379" s="4"/>
      <c r="K379" s="21">
        <f>sigmas!A379</f>
        <v>0</v>
      </c>
      <c r="L379" s="21">
        <f>sigmas!B379</f>
        <v>0</v>
      </c>
      <c r="M379" s="21">
        <f>sigmas!C379</f>
        <v>0</v>
      </c>
      <c r="N379" s="21">
        <f t="shared" si="29"/>
        <v>1</v>
      </c>
      <c r="O379" s="21" t="e">
        <f>LOG(N379/10^(-sgraph!$H$13))</f>
        <v>#VALUE!</v>
      </c>
      <c r="P379" s="21"/>
      <c r="Q379" s="21"/>
      <c r="R379" s="21"/>
    </row>
    <row r="380" spans="1:18" x14ac:dyDescent="0.2">
      <c r="A380" s="17">
        <f>A379+data!$I$2</f>
        <v>5.2699999999999312</v>
      </c>
      <c r="B380" s="17">
        <f t="shared" si="26"/>
        <v>5.3703179637033695E-6</v>
      </c>
      <c r="C380" s="17">
        <f>(-data!$B$2)*((B380^3+data!$D$4*B380^2-(data!$F$2+data!$D$4*data!$A$2)*B380-data!$F$2*data!$D$4)/(B380^3+(data!$D$4+data!$C$2)*B380^2+(data!$D$4*data!$C$2-data!$R$2)*B380-data!$D$4*data!$F$2))</f>
        <v>9.9634531851164834</v>
      </c>
      <c r="D380" s="4">
        <f>(-data!$B$2)*((B380^3+data!$E$4*B380^2-(data!$F$2+data!$E$4*data!$A$2)*B380-data!$F$2*data!$E$4)/(B380^3+(data!$E$4+data!$C$2)*B380^2+(data!$E$4*data!$C$2-data!$R$2)*B380-data!$E$4*data!$F$2))</f>
        <v>3.7003486820410734</v>
      </c>
      <c r="E380" s="18">
        <f>IF(OR(A380&lt;data!$G$2,A380 &gt;data!$H$2),"",A380)</f>
        <v>5.2699999999999312</v>
      </c>
      <c r="F380" s="19">
        <f t="shared" si="25"/>
        <v>9.9634531851164834</v>
      </c>
      <c r="G380" s="19">
        <f t="shared" si="27"/>
        <v>3.7003486820410734</v>
      </c>
      <c r="H380" s="4" t="str">
        <f t="shared" si="28"/>
        <v/>
      </c>
      <c r="I380" s="4" t="e">
        <f>VLOOKUP(ROUND(A380,2),data!$B$6:$C$209,2,0)</f>
        <v>#N/A</v>
      </c>
      <c r="J380" s="4"/>
      <c r="K380" s="21">
        <f>sigmas!A380</f>
        <v>0</v>
      </c>
      <c r="L380" s="21">
        <f>sigmas!B380</f>
        <v>0</v>
      </c>
      <c r="M380" s="21">
        <f>sigmas!C380</f>
        <v>0</v>
      </c>
      <c r="N380" s="21">
        <f t="shared" si="29"/>
        <v>1</v>
      </c>
      <c r="O380" s="21" t="e">
        <f>LOG(N380/10^(-sgraph!$H$13))</f>
        <v>#VALUE!</v>
      </c>
      <c r="P380" s="21"/>
      <c r="Q380" s="21"/>
      <c r="R380" s="21"/>
    </row>
    <row r="381" spans="1:18" x14ac:dyDescent="0.2">
      <c r="A381" s="17">
        <f>A380+data!$I$2</f>
        <v>5.279999999999931</v>
      </c>
      <c r="B381" s="17">
        <f t="shared" si="26"/>
        <v>5.2480746024985498E-6</v>
      </c>
      <c r="C381" s="17">
        <f>(-data!$B$2)*((B381^3+data!$D$4*B381^2-(data!$F$2+data!$D$4*data!$A$2)*B381-data!$F$2*data!$D$4)/(B381^3+(data!$D$4+data!$C$2)*B381^2+(data!$D$4*data!$C$2-data!$R$2)*B381-data!$D$4*data!$F$2))</f>
        <v>9.9642830912604765</v>
      </c>
      <c r="D381" s="4">
        <f>(-data!$B$2)*((B381^3+data!$E$4*B381^2-(data!$F$2+data!$E$4*data!$A$2)*B381-data!$F$2*data!$E$4)/(B381^3+(data!$E$4+data!$C$2)*B381^2+(data!$E$4*data!$C$2-data!$R$2)*B381-data!$E$4*data!$F$2))</f>
        <v>3.7543422371142645</v>
      </c>
      <c r="E381" s="18">
        <f>IF(OR(A381&lt;data!$G$2,A381 &gt;data!$H$2),"",A381)</f>
        <v>5.279999999999931</v>
      </c>
      <c r="F381" s="19">
        <f t="shared" si="25"/>
        <v>9.9642830912604765</v>
      </c>
      <c r="G381" s="19">
        <f t="shared" si="27"/>
        <v>3.7543422371142645</v>
      </c>
      <c r="H381" s="4" t="str">
        <f t="shared" si="28"/>
        <v/>
      </c>
      <c r="I381" s="4" t="e">
        <f>VLOOKUP(ROUND(A381,2),data!$B$6:$C$209,2,0)</f>
        <v>#N/A</v>
      </c>
      <c r="J381" s="4"/>
      <c r="K381" s="21">
        <f>sigmas!A381</f>
        <v>0</v>
      </c>
      <c r="L381" s="21">
        <f>sigmas!B381</f>
        <v>0</v>
      </c>
      <c r="M381" s="21">
        <f>sigmas!C381</f>
        <v>0</v>
      </c>
      <c r="N381" s="21">
        <f t="shared" si="29"/>
        <v>1</v>
      </c>
      <c r="O381" s="21" t="e">
        <f>LOG(N381/10^(-sgraph!$H$13))</f>
        <v>#VALUE!</v>
      </c>
      <c r="P381" s="21"/>
      <c r="Q381" s="21"/>
      <c r="R381" s="21"/>
    </row>
    <row r="382" spans="1:18" x14ac:dyDescent="0.2">
      <c r="A382" s="17">
        <f>A381+data!$I$2</f>
        <v>5.2899999999999308</v>
      </c>
      <c r="B382" s="17">
        <f t="shared" si="26"/>
        <v>5.1286138399144629E-6</v>
      </c>
      <c r="C382" s="17">
        <f>(-data!$B$2)*((B382^3+data!$D$4*B382^2-(data!$F$2+data!$D$4*data!$A$2)*B382-data!$F$2*data!$D$4)/(B382^3+(data!$D$4+data!$C$2)*B382^2+(data!$D$4*data!$C$2-data!$R$2)*B382-data!$D$4*data!$F$2))</f>
        <v>9.9650942032463075</v>
      </c>
      <c r="D382" s="4">
        <f>(-data!$B$2)*((B382^3+data!$E$4*B382^2-(data!$F$2+data!$E$4*data!$A$2)*B382-data!$F$2*data!$E$4)/(B382^3+(data!$E$4+data!$C$2)*B382^2+(data!$E$4*data!$C$2-data!$R$2)*B382-data!$E$4*data!$F$2))</f>
        <v>3.8086415107325999</v>
      </c>
      <c r="E382" s="18">
        <f>IF(OR(A382&lt;data!$G$2,A382 &gt;data!$H$2),"",A382)</f>
        <v>5.2899999999999308</v>
      </c>
      <c r="F382" s="19">
        <f t="shared" si="25"/>
        <v>9.9650942032463075</v>
      </c>
      <c r="G382" s="19">
        <f t="shared" si="27"/>
        <v>3.8086415107325999</v>
      </c>
      <c r="H382" s="4" t="str">
        <f t="shared" si="28"/>
        <v/>
      </c>
      <c r="I382" s="4" t="e">
        <f>VLOOKUP(ROUND(A382,2),data!$B$6:$C$209,2,0)</f>
        <v>#N/A</v>
      </c>
      <c r="J382" s="4"/>
      <c r="K382" s="21">
        <f>sigmas!A382</f>
        <v>0</v>
      </c>
      <c r="L382" s="21">
        <f>sigmas!B382</f>
        <v>0</v>
      </c>
      <c r="M382" s="21">
        <f>sigmas!C382</f>
        <v>0</v>
      </c>
      <c r="N382" s="21">
        <f t="shared" si="29"/>
        <v>1</v>
      </c>
      <c r="O382" s="21" t="e">
        <f>LOG(N382/10^(-sgraph!$H$13))</f>
        <v>#VALUE!</v>
      </c>
      <c r="P382" s="21"/>
      <c r="Q382" s="21"/>
      <c r="R382" s="21"/>
    </row>
    <row r="383" spans="1:18" x14ac:dyDescent="0.2">
      <c r="A383" s="17">
        <f>A382+data!$I$2</f>
        <v>5.2999999999999305</v>
      </c>
      <c r="B383" s="17">
        <f t="shared" si="26"/>
        <v>5.0118723362735203E-6</v>
      </c>
      <c r="C383" s="17">
        <f>(-data!$B$2)*((B383^3+data!$D$4*B383^2-(data!$F$2+data!$D$4*data!$A$2)*B383-data!$F$2*data!$D$4)/(B383^3+(data!$D$4+data!$C$2)*B383^2+(data!$D$4*data!$C$2-data!$R$2)*B383-data!$D$4*data!$F$2))</f>
        <v>9.9658869447057175</v>
      </c>
      <c r="D383" s="4">
        <f>(-data!$B$2)*((B383^3+data!$E$4*B383^2-(data!$F$2+data!$E$4*data!$A$2)*B383-data!$F$2*data!$E$4)/(B383^3+(data!$E$4+data!$C$2)*B383^2+(data!$E$4*data!$C$2-data!$R$2)*B383-data!$E$4*data!$F$2))</f>
        <v>3.8632347402478855</v>
      </c>
      <c r="E383" s="18">
        <f>IF(OR(A383&lt;data!$G$2,A383 &gt;data!$H$2),"",A383)</f>
        <v>5.2999999999999305</v>
      </c>
      <c r="F383" s="19">
        <f t="shared" si="25"/>
        <v>9.9658869447057175</v>
      </c>
      <c r="G383" s="19">
        <f t="shared" si="27"/>
        <v>3.8632347402478855</v>
      </c>
      <c r="H383" s="4" t="str">
        <f t="shared" si="28"/>
        <v/>
      </c>
      <c r="I383" s="4" t="e">
        <f>VLOOKUP(ROUND(A383,2),data!$B$6:$C$209,2,0)</f>
        <v>#N/A</v>
      </c>
      <c r="J383" s="4"/>
      <c r="K383" s="21">
        <f>sigmas!A383</f>
        <v>0</v>
      </c>
      <c r="L383" s="21">
        <f>sigmas!B383</f>
        <v>0</v>
      </c>
      <c r="M383" s="21">
        <f>sigmas!C383</f>
        <v>0</v>
      </c>
      <c r="N383" s="21">
        <f t="shared" si="29"/>
        <v>1</v>
      </c>
      <c r="O383" s="21" t="e">
        <f>LOG(N383/10^(-sgraph!$H$13))</f>
        <v>#VALUE!</v>
      </c>
      <c r="P383" s="21"/>
      <c r="Q383" s="21"/>
      <c r="R383" s="21"/>
    </row>
    <row r="384" spans="1:18" x14ac:dyDescent="0.2">
      <c r="A384" s="17">
        <f>A383+data!$I$2</f>
        <v>5.3099999999999303</v>
      </c>
      <c r="B384" s="17">
        <f t="shared" si="26"/>
        <v>4.897788193685241E-6</v>
      </c>
      <c r="C384" s="17">
        <f>(-data!$B$2)*((B384^3+data!$D$4*B384^2-(data!$F$2+data!$D$4*data!$A$2)*B384-data!$F$2*data!$D$4)/(B384^3+(data!$D$4+data!$C$2)*B384^2+(data!$D$4*data!$C$2-data!$R$2)*B384-data!$D$4*data!$F$2))</f>
        <v>9.9666617298179805</v>
      </c>
      <c r="D384" s="4">
        <f>(-data!$B$2)*((B384^3+data!$E$4*B384^2-(data!$F$2+data!$E$4*data!$A$2)*B384-data!$F$2*data!$E$4)/(B384^3+(data!$E$4+data!$C$2)*B384^2+(data!$E$4*data!$C$2-data!$R$2)*B384-data!$E$4*data!$F$2))</f>
        <v>3.9181098736023672</v>
      </c>
      <c r="E384" s="18">
        <f>IF(OR(A384&lt;data!$G$2,A384 &gt;data!$H$2),"",A384)</f>
        <v>5.3099999999999303</v>
      </c>
      <c r="F384" s="19">
        <f t="shared" si="25"/>
        <v>9.9666617298179805</v>
      </c>
      <c r="G384" s="19">
        <f t="shared" si="27"/>
        <v>3.9181098736023672</v>
      </c>
      <c r="H384" s="4" t="str">
        <f t="shared" si="28"/>
        <v/>
      </c>
      <c r="I384" s="4" t="e">
        <f>VLOOKUP(ROUND(A384,2),data!$B$6:$C$209,2,0)</f>
        <v>#N/A</v>
      </c>
      <c r="J384" s="4"/>
      <c r="K384" s="21">
        <f>sigmas!A384</f>
        <v>0</v>
      </c>
      <c r="L384" s="21">
        <f>sigmas!B384</f>
        <v>0</v>
      </c>
      <c r="M384" s="21">
        <f>sigmas!C384</f>
        <v>0</v>
      </c>
      <c r="N384" s="21">
        <f t="shared" si="29"/>
        <v>1</v>
      </c>
      <c r="O384" s="21" t="e">
        <f>LOG(N384/10^(-sgraph!$H$13))</f>
        <v>#VALUE!</v>
      </c>
      <c r="P384" s="21"/>
      <c r="Q384" s="21"/>
      <c r="R384" s="21"/>
    </row>
    <row r="385" spans="1:18" x14ac:dyDescent="0.2">
      <c r="A385" s="17">
        <f>A384+data!$I$2</f>
        <v>5.3199999999999301</v>
      </c>
      <c r="B385" s="17">
        <f t="shared" si="26"/>
        <v>4.7863009232271457E-6</v>
      </c>
      <c r="C385" s="17">
        <f>(-data!$B$2)*((B385^3+data!$D$4*B385^2-(data!$F$2+data!$D$4*data!$A$2)*B385-data!$F$2*data!$D$4)/(B385^3+(data!$D$4+data!$C$2)*B385^2+(data!$D$4*data!$C$2-data!$R$2)*B385-data!$D$4*data!$F$2))</f>
        <v>9.9674189635166197</v>
      </c>
      <c r="D385" s="4">
        <f>(-data!$B$2)*((B385^3+data!$E$4*B385^2-(data!$F$2+data!$E$4*data!$A$2)*B385-data!$F$2*data!$E$4)/(B385^3+(data!$E$4+data!$C$2)*B385^2+(data!$E$4*data!$C$2-data!$R$2)*B385-data!$E$4*data!$F$2))</f>
        <v>3.9732545788363161</v>
      </c>
      <c r="E385" s="18">
        <f>IF(OR(A385&lt;data!$G$2,A385 &gt;data!$H$2),"",A385)</f>
        <v>5.3199999999999301</v>
      </c>
      <c r="F385" s="19">
        <f t="shared" si="25"/>
        <v>9.9674189635166197</v>
      </c>
      <c r="G385" s="19">
        <f t="shared" si="27"/>
        <v>3.9732545788363161</v>
      </c>
      <c r="H385" s="4" t="str">
        <f t="shared" si="28"/>
        <v/>
      </c>
      <c r="I385" s="4" t="e">
        <f>VLOOKUP(ROUND(A385,2),data!$B$6:$C$209,2,0)</f>
        <v>#N/A</v>
      </c>
      <c r="J385" s="4"/>
      <c r="K385" s="21">
        <f>sigmas!A385</f>
        <v>0</v>
      </c>
      <c r="L385" s="21">
        <f>sigmas!B385</f>
        <v>0</v>
      </c>
      <c r="M385" s="21">
        <f>sigmas!C385</f>
        <v>0</v>
      </c>
      <c r="N385" s="21">
        <f t="shared" si="29"/>
        <v>1</v>
      </c>
      <c r="O385" s="21" t="e">
        <f>LOG(N385/10^(-sgraph!$H$13))</f>
        <v>#VALUE!</v>
      </c>
      <c r="P385" s="21"/>
      <c r="Q385" s="21"/>
      <c r="R385" s="21"/>
    </row>
    <row r="386" spans="1:18" x14ac:dyDescent="0.2">
      <c r="A386" s="17">
        <f>A385+data!$I$2</f>
        <v>5.3299999999999299</v>
      </c>
      <c r="B386" s="17">
        <f t="shared" si="26"/>
        <v>4.6773514128727351E-6</v>
      </c>
      <c r="C386" s="17">
        <f>(-data!$B$2)*((B386^3+data!$D$4*B386^2-(data!$F$2+data!$D$4*data!$A$2)*B386-data!$F$2*data!$D$4)/(B386^3+(data!$D$4+data!$C$2)*B386^2+(data!$D$4*data!$C$2-data!$R$2)*B386-data!$D$4*data!$F$2))</f>
        <v>9.9681590416918517</v>
      </c>
      <c r="D386" s="4">
        <f>(-data!$B$2)*((B386^3+data!$E$4*B386^2-(data!$F$2+data!$E$4*data!$A$2)*B386-data!$F$2*data!$E$4)/(B386^3+(data!$E$4+data!$C$2)*B386^2+(data!$E$4*data!$C$2-data!$R$2)*B386-data!$E$4*data!$F$2))</f>
        <v>4.0286562541562221</v>
      </c>
      <c r="E386" s="18">
        <f>IF(OR(A386&lt;data!$G$2,A386 &gt;data!$H$2),"",A386)</f>
        <v>5.3299999999999299</v>
      </c>
      <c r="F386" s="19">
        <f t="shared" ref="F386:F449" si="30">C386</f>
        <v>9.9681590416918517</v>
      </c>
      <c r="G386" s="19">
        <f t="shared" si="27"/>
        <v>4.0286562541562221</v>
      </c>
      <c r="H386" s="4" t="str">
        <f t="shared" si="28"/>
        <v/>
      </c>
      <c r="I386" s="4" t="e">
        <f>VLOOKUP(ROUND(A386,2),data!$B$6:$C$209,2,0)</f>
        <v>#N/A</v>
      </c>
      <c r="J386" s="4"/>
      <c r="K386" s="21">
        <f>sigmas!A386</f>
        <v>0</v>
      </c>
      <c r="L386" s="21">
        <f>sigmas!B386</f>
        <v>0</v>
      </c>
      <c r="M386" s="21">
        <f>sigmas!C386</f>
        <v>0</v>
      </c>
      <c r="N386" s="21">
        <f t="shared" si="29"/>
        <v>1</v>
      </c>
      <c r="O386" s="21" t="e">
        <f>LOG(N386/10^(-sgraph!$H$13))</f>
        <v>#VALUE!</v>
      </c>
      <c r="P386" s="21"/>
      <c r="Q386" s="21"/>
      <c r="R386" s="21"/>
    </row>
    <row r="387" spans="1:18" x14ac:dyDescent="0.2">
      <c r="A387" s="17">
        <f>A386+data!$I$2</f>
        <v>5.3399999999999297</v>
      </c>
      <c r="B387" s="17">
        <f t="shared" ref="B387:B450" si="31">10^(-A387)</f>
        <v>4.5708818961494862E-6</v>
      </c>
      <c r="C387" s="17">
        <f>(-data!$B$2)*((B387^3+data!$D$4*B387^2-(data!$F$2+data!$D$4*data!$A$2)*B387-data!$F$2*data!$D$4)/(B387^3+(data!$D$4+data!$C$2)*B387^2+(data!$D$4*data!$C$2-data!$R$2)*B387-data!$D$4*data!$F$2))</f>
        <v>9.9688823513887748</v>
      </c>
      <c r="D387" s="4">
        <f>(-data!$B$2)*((B387^3+data!$E$4*B387^2-(data!$F$2+data!$E$4*data!$A$2)*B387-data!$F$2*data!$E$4)/(B387^3+(data!$E$4+data!$C$2)*B387^2+(data!$E$4*data!$C$2-data!$R$2)*B387-data!$E$4*data!$F$2))</f>
        <v>4.0843020385494322</v>
      </c>
      <c r="E387" s="18">
        <f>IF(OR(A387&lt;data!$G$2,A387 &gt;data!$H$2),"",A387)</f>
        <v>5.3399999999999297</v>
      </c>
      <c r="F387" s="19">
        <f t="shared" si="30"/>
        <v>9.9688823513887748</v>
      </c>
      <c r="G387" s="19">
        <f t="shared" ref="G387:G450" si="32">D387</f>
        <v>4.0843020385494322</v>
      </c>
      <c r="H387" s="4" t="str">
        <f t="shared" ref="H387:H450" si="33">IF(ISERROR(I387),"",I387)</f>
        <v/>
      </c>
      <c r="I387" s="4" t="e">
        <f>VLOOKUP(ROUND(A387,2),data!$B$6:$C$209,2,0)</f>
        <v>#N/A</v>
      </c>
      <c r="J387" s="4"/>
      <c r="K387" s="21">
        <f>sigmas!A387</f>
        <v>0</v>
      </c>
      <c r="L387" s="21">
        <f>sigmas!B387</f>
        <v>0</v>
      </c>
      <c r="M387" s="21">
        <f>sigmas!C387</f>
        <v>0</v>
      </c>
      <c r="N387" s="21">
        <f t="shared" ref="N387:N450" si="34">10^(-M387)</f>
        <v>1</v>
      </c>
      <c r="O387" s="21" t="e">
        <f>LOG(N387/10^(-sgraph!$H$13))</f>
        <v>#VALUE!</v>
      </c>
      <c r="P387" s="21"/>
      <c r="Q387" s="21"/>
      <c r="R387" s="21"/>
    </row>
    <row r="388" spans="1:18" x14ac:dyDescent="0.2">
      <c r="A388" s="17">
        <f>A387+data!$I$2</f>
        <v>5.3499999999999295</v>
      </c>
      <c r="B388" s="17">
        <f t="shared" si="31"/>
        <v>4.4668359215103512E-6</v>
      </c>
      <c r="C388" s="17">
        <f>(-data!$B$2)*((B388^3+data!$D$4*B388^2-(data!$F$2+data!$D$4*data!$A$2)*B388-data!$F$2*data!$D$4)/(B388^3+(data!$D$4+data!$C$2)*B388^2+(data!$D$4*data!$C$2-data!$R$2)*B388-data!$D$4*data!$F$2))</f>
        <v>9.9695892710013503</v>
      </c>
      <c r="D388" s="4">
        <f>(-data!$B$2)*((B388^3+data!$E$4*B388^2-(data!$F$2+data!$E$4*data!$A$2)*B388-data!$F$2*data!$E$4)/(B388^3+(data!$E$4+data!$C$2)*B388^2+(data!$E$4*data!$C$2-data!$R$2)*B388-data!$E$4*data!$F$2))</f>
        <v>4.1401788229292018</v>
      </c>
      <c r="E388" s="18">
        <f>IF(OR(A388&lt;data!$G$2,A388 &gt;data!$H$2),"",A388)</f>
        <v>5.3499999999999295</v>
      </c>
      <c r="F388" s="19">
        <f t="shared" si="30"/>
        <v>9.9695892710013503</v>
      </c>
      <c r="G388" s="19">
        <f t="shared" si="32"/>
        <v>4.1401788229292018</v>
      </c>
      <c r="H388" s="4" t="str">
        <f t="shared" si="33"/>
        <v/>
      </c>
      <c r="I388" s="4" t="e">
        <f>VLOOKUP(ROUND(A388,2),data!$B$6:$C$209,2,0)</f>
        <v>#N/A</v>
      </c>
      <c r="J388" s="4"/>
      <c r="K388" s="21">
        <f>sigmas!A388</f>
        <v>0</v>
      </c>
      <c r="L388" s="21">
        <f>sigmas!B388</f>
        <v>0</v>
      </c>
      <c r="M388" s="21">
        <f>sigmas!C388</f>
        <v>0</v>
      </c>
      <c r="N388" s="21">
        <f t="shared" si="34"/>
        <v>1</v>
      </c>
      <c r="O388" s="21" t="e">
        <f>LOG(N388/10^(-sgraph!$H$13))</f>
        <v>#VALUE!</v>
      </c>
      <c r="P388" s="21"/>
      <c r="Q388" s="21"/>
      <c r="R388" s="21"/>
    </row>
    <row r="389" spans="1:18" x14ac:dyDescent="0.2">
      <c r="A389" s="17">
        <f>A388+data!$I$2</f>
        <v>5.3599999999999293</v>
      </c>
      <c r="B389" s="17">
        <f t="shared" si="31"/>
        <v>4.3651583224023639E-6</v>
      </c>
      <c r="C389" s="17">
        <f>(-data!$B$2)*((B389^3+data!$D$4*B389^2-(data!$F$2+data!$D$4*data!$A$2)*B389-data!$F$2*data!$D$4)/(B389^3+(data!$D$4+data!$C$2)*B389^2+(data!$D$4*data!$C$2-data!$R$2)*B389-data!$D$4*data!$F$2))</f>
        <v>9.9702801704623489</v>
      </c>
      <c r="D389" s="4">
        <f>(-data!$B$2)*((B389^3+data!$E$4*B389^2-(data!$F$2+data!$E$4*data!$A$2)*B389-data!$F$2*data!$E$4)/(B389^3+(data!$E$4+data!$C$2)*B389^2+(data!$E$4*data!$C$2-data!$R$2)*B389-data!$E$4*data!$F$2))</f>
        <v>4.1962732617923733</v>
      </c>
      <c r="E389" s="18">
        <f>IF(OR(A389&lt;data!$G$2,A389 &gt;data!$H$2),"",A389)</f>
        <v>5.3599999999999293</v>
      </c>
      <c r="F389" s="19">
        <f t="shared" si="30"/>
        <v>9.9702801704623489</v>
      </c>
      <c r="G389" s="19">
        <f t="shared" si="32"/>
        <v>4.1962732617923733</v>
      </c>
      <c r="H389" s="4" t="str">
        <f t="shared" si="33"/>
        <v/>
      </c>
      <c r="I389" s="4" t="e">
        <f>VLOOKUP(ROUND(A389,2),data!$B$6:$C$209,2,0)</f>
        <v>#N/A</v>
      </c>
      <c r="J389" s="4"/>
      <c r="K389" s="21">
        <f>sigmas!A389</f>
        <v>0</v>
      </c>
      <c r="L389" s="21">
        <f>sigmas!B389</f>
        <v>0</v>
      </c>
      <c r="M389" s="21">
        <f>sigmas!C389</f>
        <v>0</v>
      </c>
      <c r="N389" s="21">
        <f t="shared" si="34"/>
        <v>1</v>
      </c>
      <c r="O389" s="21" t="e">
        <f>LOG(N389/10^(-sgraph!$H$13))</f>
        <v>#VALUE!</v>
      </c>
      <c r="P389" s="21"/>
      <c r="Q389" s="21"/>
      <c r="R389" s="21"/>
    </row>
    <row r="390" spans="1:18" x14ac:dyDescent="0.2">
      <c r="A390" s="17">
        <f>A389+data!$I$2</f>
        <v>5.3699999999999291</v>
      </c>
      <c r="B390" s="17">
        <f t="shared" si="31"/>
        <v>4.2657951880166152E-6</v>
      </c>
      <c r="C390" s="17">
        <f>(-data!$B$2)*((B390^3+data!$D$4*B390^2-(data!$F$2+data!$D$4*data!$A$2)*B390-data!$F$2*data!$D$4)/(B390^3+(data!$D$4+data!$C$2)*B390^2+(data!$D$4*data!$C$2-data!$R$2)*B390-data!$D$4*data!$F$2))</f>
        <v>9.9709554114292533</v>
      </c>
      <c r="D390" s="4">
        <f>(-data!$B$2)*((B390^3+data!$E$4*B390^2-(data!$F$2+data!$E$4*data!$A$2)*B390-data!$F$2*data!$E$4)/(B390^3+(data!$E$4+data!$C$2)*B390^2+(data!$E$4*data!$C$2-data!$R$2)*B390-data!$E$4*data!$F$2))</f>
        <v>4.2525717853700069</v>
      </c>
      <c r="E390" s="18">
        <f>IF(OR(A390&lt;data!$G$2,A390 &gt;data!$H$2),"",A390)</f>
        <v>5.3699999999999291</v>
      </c>
      <c r="F390" s="19">
        <f t="shared" si="30"/>
        <v>9.9709554114292533</v>
      </c>
      <c r="G390" s="19">
        <f t="shared" si="32"/>
        <v>4.2525717853700069</v>
      </c>
      <c r="H390" s="4" t="str">
        <f t="shared" si="33"/>
        <v/>
      </c>
      <c r="I390" s="4" t="e">
        <f>VLOOKUP(ROUND(A390,2),data!$B$6:$C$209,2,0)</f>
        <v>#N/A</v>
      </c>
      <c r="J390" s="4"/>
      <c r="K390" s="21">
        <f>sigmas!A390</f>
        <v>0</v>
      </c>
      <c r="L390" s="21">
        <f>sigmas!B390</f>
        <v>0</v>
      </c>
      <c r="M390" s="21">
        <f>sigmas!C390</f>
        <v>0</v>
      </c>
      <c r="N390" s="21">
        <f t="shared" si="34"/>
        <v>1</v>
      </c>
      <c r="O390" s="21" t="e">
        <f>LOG(N390/10^(-sgraph!$H$13))</f>
        <v>#VALUE!</v>
      </c>
      <c r="P390" s="21"/>
      <c r="Q390" s="21"/>
      <c r="R390" s="21"/>
    </row>
    <row r="391" spans="1:18" x14ac:dyDescent="0.2">
      <c r="A391" s="17">
        <f>A390+data!$I$2</f>
        <v>5.3799999999999288</v>
      </c>
      <c r="B391" s="17">
        <f t="shared" si="31"/>
        <v>4.168693834704035E-6</v>
      </c>
      <c r="C391" s="17">
        <f>(-data!$B$2)*((B391^3+data!$D$4*B391^2-(data!$F$2+data!$D$4*data!$A$2)*B391-data!$F$2*data!$D$4)/(B391^3+(data!$D$4+data!$C$2)*B391^2+(data!$D$4*data!$C$2-data!$R$2)*B391-data!$D$4*data!$F$2))</f>
        <v>9.9716153474662246</v>
      </c>
      <c r="D391" s="4">
        <f>(-data!$B$2)*((B391^3+data!$E$4*B391^2-(data!$F$2+data!$E$4*data!$A$2)*B391-data!$F$2*data!$E$4)/(B391^3+(data!$E$4+data!$C$2)*B391^2+(data!$E$4*data!$C$2-data!$R$2)*B391-data!$E$4*data!$F$2))</f>
        <v>4.3090606122496151</v>
      </c>
      <c r="E391" s="18">
        <f>IF(OR(A391&lt;data!$G$2,A391 &gt;data!$H$2),"",A391)</f>
        <v>5.3799999999999288</v>
      </c>
      <c r="F391" s="19">
        <f t="shared" si="30"/>
        <v>9.9716153474662246</v>
      </c>
      <c r="G391" s="19">
        <f t="shared" si="32"/>
        <v>4.3090606122496151</v>
      </c>
      <c r="H391" s="4" t="str">
        <f t="shared" si="33"/>
        <v/>
      </c>
      <c r="I391" s="4" t="e">
        <f>VLOOKUP(ROUND(A391,2),data!$B$6:$C$209,2,0)</f>
        <v>#N/A</v>
      </c>
      <c r="J391" s="4"/>
      <c r="K391" s="21">
        <f>sigmas!A391</f>
        <v>0</v>
      </c>
      <c r="L391" s="21">
        <f>sigmas!B391</f>
        <v>0</v>
      </c>
      <c r="M391" s="21">
        <f>sigmas!C391</f>
        <v>0</v>
      </c>
      <c r="N391" s="21">
        <f t="shared" si="34"/>
        <v>1</v>
      </c>
      <c r="O391" s="21" t="e">
        <f>LOG(N391/10^(-sgraph!$H$13))</f>
        <v>#VALUE!</v>
      </c>
      <c r="P391" s="21"/>
      <c r="Q391" s="21"/>
      <c r="R391" s="21"/>
    </row>
    <row r="392" spans="1:18" x14ac:dyDescent="0.2">
      <c r="A392" s="17">
        <f>A391+data!$I$2</f>
        <v>5.3899999999999286</v>
      </c>
      <c r="B392" s="17">
        <f t="shared" si="31"/>
        <v>4.073802778041793E-6</v>
      </c>
      <c r="C392" s="17">
        <f>(-data!$B$2)*((B392^3+data!$D$4*B392^2-(data!$F$2+data!$D$4*data!$A$2)*B392-data!$F$2*data!$D$4)/(B392^3+(data!$D$4+data!$C$2)*B392^2+(data!$D$4*data!$C$2-data!$R$2)*B392-data!$D$4*data!$F$2))</f>
        <v>9.9722603242222494</v>
      </c>
      <c r="D392" s="4">
        <f>(-data!$B$2)*((B392^3+data!$E$4*B392^2-(data!$F$2+data!$E$4*data!$A$2)*B392-data!$F$2*data!$E$4)/(B392^3+(data!$E$4+data!$C$2)*B392^2+(data!$E$4*data!$C$2-data!$R$2)*B392-data!$E$4*data!$F$2))</f>
        <v>4.3657257624459618</v>
      </c>
      <c r="E392" s="18">
        <f>IF(OR(A392&lt;data!$G$2,A392 &gt;data!$H$2),"",A392)</f>
        <v>5.3899999999999286</v>
      </c>
      <c r="F392" s="19">
        <f t="shared" si="30"/>
        <v>9.9722603242222494</v>
      </c>
      <c r="G392" s="19">
        <f t="shared" si="32"/>
        <v>4.3657257624459618</v>
      </c>
      <c r="H392" s="4" t="str">
        <f t="shared" si="33"/>
        <v/>
      </c>
      <c r="I392" s="4" t="e">
        <f>VLOOKUP(ROUND(A392,2),data!$B$6:$C$209,2,0)</f>
        <v>#N/A</v>
      </c>
      <c r="J392" s="4"/>
      <c r="K392" s="21">
        <f>sigmas!A392</f>
        <v>0</v>
      </c>
      <c r="L392" s="21">
        <f>sigmas!B392</f>
        <v>0</v>
      </c>
      <c r="M392" s="21">
        <f>sigmas!C392</f>
        <v>0</v>
      </c>
      <c r="N392" s="21">
        <f t="shared" si="34"/>
        <v>1</v>
      </c>
      <c r="O392" s="21" t="e">
        <f>LOG(N392/10^(-sgraph!$H$13))</f>
        <v>#VALUE!</v>
      </c>
      <c r="P392" s="21"/>
      <c r="Q392" s="21"/>
      <c r="R392" s="21"/>
    </row>
    <row r="393" spans="1:18" x14ac:dyDescent="0.2">
      <c r="A393" s="17">
        <f>A392+data!$I$2</f>
        <v>5.3999999999999284</v>
      </c>
      <c r="B393" s="17">
        <f t="shared" si="31"/>
        <v>3.9810717055356239E-6</v>
      </c>
      <c r="C393" s="17">
        <f>(-data!$B$2)*((B393^3+data!$D$4*B393^2-(data!$F$2+data!$D$4*data!$A$2)*B393-data!$F$2*data!$D$4)/(B393^3+(data!$D$4+data!$C$2)*B393^2+(data!$D$4*data!$C$2-data!$R$2)*B393-data!$D$4*data!$F$2))</f>
        <v>9.9728906796054595</v>
      </c>
      <c r="D393" s="4">
        <f>(-data!$B$2)*((B393^3+data!$E$4*B393^2-(data!$F$2+data!$E$4*data!$A$2)*B393-data!$F$2*data!$E$4)/(B393^3+(data!$E$4+data!$C$2)*B393^2+(data!$E$4*data!$C$2-data!$R$2)*B393-data!$E$4*data!$F$2))</f>
        <v>4.4225530708956944</v>
      </c>
      <c r="E393" s="18">
        <f>IF(OR(A393&lt;data!$G$2,A393 &gt;data!$H$2),"",A393)</f>
        <v>5.3999999999999284</v>
      </c>
      <c r="F393" s="19">
        <f t="shared" si="30"/>
        <v>9.9728906796054595</v>
      </c>
      <c r="G393" s="19">
        <f t="shared" si="32"/>
        <v>4.4225530708956944</v>
      </c>
      <c r="H393" s="4" t="str">
        <f t="shared" si="33"/>
        <v/>
      </c>
      <c r="I393" s="4" t="e">
        <f>VLOOKUP(ROUND(A393,2),data!$B$6:$C$209,2,0)</f>
        <v>#N/A</v>
      </c>
      <c r="J393" s="4"/>
      <c r="K393" s="21">
        <f>sigmas!A393</f>
        <v>0</v>
      </c>
      <c r="L393" s="21">
        <f>sigmas!B393</f>
        <v>0</v>
      </c>
      <c r="M393" s="21">
        <f>sigmas!C393</f>
        <v>0</v>
      </c>
      <c r="N393" s="21">
        <f t="shared" si="34"/>
        <v>1</v>
      </c>
      <c r="O393" s="21" t="e">
        <f>LOG(N393/10^(-sgraph!$H$13))</f>
        <v>#VALUE!</v>
      </c>
      <c r="P393" s="21"/>
      <c r="Q393" s="21"/>
      <c r="R393" s="21"/>
    </row>
    <row r="394" spans="1:18" x14ac:dyDescent="0.2">
      <c r="A394" s="17">
        <f>A393+data!$I$2</f>
        <v>5.4099999999999282</v>
      </c>
      <c r="B394" s="17">
        <f t="shared" si="31"/>
        <v>3.8904514499434429E-6</v>
      </c>
      <c r="C394" s="17">
        <f>(-data!$B$2)*((B394^3+data!$D$4*B394^2-(data!$F$2+data!$D$4*data!$A$2)*B394-data!$F$2*data!$D$4)/(B394^3+(data!$D$4+data!$C$2)*B394^2+(data!$D$4*data!$C$2-data!$R$2)*B394-data!$D$4*data!$F$2))</f>
        <v>9.9735067439537808</v>
      </c>
      <c r="D394" s="4">
        <f>(-data!$B$2)*((B394^3+data!$E$4*B394^2-(data!$F$2+data!$E$4*data!$A$2)*B394-data!$F$2*data!$E$4)/(B394^3+(data!$E$4+data!$C$2)*B394^2+(data!$E$4*data!$C$2-data!$R$2)*B394-data!$E$4*data!$F$2))</f>
        <v>4.479528201349674</v>
      </c>
      <c r="E394" s="18">
        <f>IF(OR(A394&lt;data!$G$2,A394 &gt;data!$H$2),"",A394)</f>
        <v>5.4099999999999282</v>
      </c>
      <c r="F394" s="19">
        <f t="shared" si="30"/>
        <v>9.9735067439537808</v>
      </c>
      <c r="G394" s="19">
        <f t="shared" si="32"/>
        <v>4.479528201349674</v>
      </c>
      <c r="H394" s="4" t="str">
        <f t="shared" si="33"/>
        <v/>
      </c>
      <c r="I394" s="4" t="e">
        <f>VLOOKUP(ROUND(A394,2),data!$B$6:$C$209,2,0)</f>
        <v>#N/A</v>
      </c>
      <c r="J394" s="4"/>
      <c r="K394" s="21">
        <f>sigmas!A394</f>
        <v>0</v>
      </c>
      <c r="L394" s="21">
        <f>sigmas!B394</f>
        <v>0</v>
      </c>
      <c r="M394" s="21">
        <f>sigmas!C394</f>
        <v>0</v>
      </c>
      <c r="N394" s="21">
        <f t="shared" si="34"/>
        <v>1</v>
      </c>
      <c r="O394" s="21" t="e">
        <f>LOG(N394/10^(-sgraph!$H$13))</f>
        <v>#VALUE!</v>
      </c>
      <c r="P394" s="21"/>
      <c r="Q394" s="21"/>
      <c r="R394" s="21"/>
    </row>
    <row r="395" spans="1:18" x14ac:dyDescent="0.2">
      <c r="A395" s="17">
        <f>A394+data!$I$2</f>
        <v>5.419999999999928</v>
      </c>
      <c r="B395" s="17">
        <f t="shared" si="31"/>
        <v>3.8018939632062409E-6</v>
      </c>
      <c r="C395" s="17">
        <f>(-data!$B$2)*((B395^3+data!$D$4*B395^2-(data!$F$2+data!$D$4*data!$A$2)*B395-data!$F$2*data!$D$4)/(B395^3+(data!$D$4+data!$C$2)*B395^2+(data!$D$4*data!$C$2-data!$R$2)*B395-data!$D$4*data!$F$2))</f>
        <v>9.9741088402019304</v>
      </c>
      <c r="D395" s="4">
        <f>(-data!$B$2)*((B395^3+data!$E$4*B395^2-(data!$F$2+data!$E$4*data!$A$2)*B395-data!$F$2*data!$E$4)/(B395^3+(data!$E$4+data!$C$2)*B395^2+(data!$E$4*data!$C$2-data!$R$2)*B395-data!$E$4*data!$F$2))</f>
        <v>4.5366366606352395</v>
      </c>
      <c r="E395" s="18">
        <f>IF(OR(A395&lt;data!$G$2,A395 &gt;data!$H$2),"",A395)</f>
        <v>5.419999999999928</v>
      </c>
      <c r="F395" s="19">
        <f t="shared" si="30"/>
        <v>9.9741088402019304</v>
      </c>
      <c r="G395" s="19">
        <f t="shared" si="32"/>
        <v>4.5366366606352395</v>
      </c>
      <c r="H395" s="4" t="str">
        <f t="shared" si="33"/>
        <v/>
      </c>
      <c r="I395" s="4" t="e">
        <f>VLOOKUP(ROUND(A395,2),data!$B$6:$C$209,2,0)</f>
        <v>#N/A</v>
      </c>
      <c r="J395" s="4"/>
      <c r="K395" s="21">
        <f>sigmas!A395</f>
        <v>0</v>
      </c>
      <c r="L395" s="21">
        <f>sigmas!B395</f>
        <v>0</v>
      </c>
      <c r="M395" s="21">
        <f>sigmas!C395</f>
        <v>0</v>
      </c>
      <c r="N395" s="21">
        <f t="shared" si="34"/>
        <v>1</v>
      </c>
      <c r="O395" s="21" t="e">
        <f>LOG(N395/10^(-sgraph!$H$13))</f>
        <v>#VALUE!</v>
      </c>
      <c r="P395" s="21"/>
      <c r="Q395" s="21"/>
      <c r="R395" s="21"/>
    </row>
    <row r="396" spans="1:18" x14ac:dyDescent="0.2">
      <c r="A396" s="17">
        <f>A395+data!$I$2</f>
        <v>5.4299999999999278</v>
      </c>
      <c r="B396" s="17">
        <f t="shared" si="31"/>
        <v>3.71535229097234E-6</v>
      </c>
      <c r="C396" s="17">
        <f>(-data!$B$2)*((B396^3+data!$D$4*B396^2-(data!$F$2+data!$D$4*data!$A$2)*B396-data!$F$2*data!$D$4)/(B396^3+(data!$D$4+data!$C$2)*B396^2+(data!$D$4*data!$C$2-data!$R$2)*B396-data!$D$4*data!$F$2))</f>
        <v>9.974697284044856</v>
      </c>
      <c r="D396" s="4">
        <f>(-data!$B$2)*((B396^3+data!$E$4*B396^2-(data!$F$2+data!$E$4*data!$A$2)*B396-data!$F$2*data!$E$4)/(B396^3+(data!$E$4+data!$C$2)*B396^2+(data!$E$4*data!$C$2-data!$R$2)*B396-data!$E$4*data!$F$2))</f>
        <v>4.5938638132594178</v>
      </c>
      <c r="E396" s="18">
        <f>IF(OR(A396&lt;data!$G$2,A396 &gt;data!$H$2),"",A396)</f>
        <v>5.4299999999999278</v>
      </c>
      <c r="F396" s="19">
        <f t="shared" si="30"/>
        <v>9.974697284044856</v>
      </c>
      <c r="G396" s="19">
        <f t="shared" si="32"/>
        <v>4.5938638132594178</v>
      </c>
      <c r="H396" s="4" t="str">
        <f t="shared" si="33"/>
        <v/>
      </c>
      <c r="I396" s="4" t="e">
        <f>VLOOKUP(ROUND(A396,2),data!$B$6:$C$209,2,0)</f>
        <v>#N/A</v>
      </c>
      <c r="J396" s="4"/>
      <c r="K396" s="21">
        <f>sigmas!A396</f>
        <v>0</v>
      </c>
      <c r="L396" s="21">
        <f>sigmas!B396</f>
        <v>0</v>
      </c>
      <c r="M396" s="21">
        <f>sigmas!C396</f>
        <v>0</v>
      </c>
      <c r="N396" s="21">
        <f t="shared" si="34"/>
        <v>1</v>
      </c>
      <c r="O396" s="21" t="e">
        <f>LOG(N396/10^(-sgraph!$H$13))</f>
        <v>#VALUE!</v>
      </c>
      <c r="P396" s="21"/>
      <c r="Q396" s="21"/>
      <c r="R396" s="21"/>
    </row>
    <row r="397" spans="1:18" x14ac:dyDescent="0.2">
      <c r="A397" s="17">
        <f>A396+data!$I$2</f>
        <v>5.4399999999999276</v>
      </c>
      <c r="B397" s="17">
        <f t="shared" si="31"/>
        <v>3.6307805477016146E-6</v>
      </c>
      <c r="C397" s="17">
        <f>(-data!$B$2)*((B397^3+data!$D$4*B397^2-(data!$F$2+data!$D$4*data!$A$2)*B397-data!$F$2*data!$D$4)/(B397^3+(data!$D$4+data!$C$2)*B397^2+(data!$D$4*data!$C$2-data!$R$2)*B397-data!$D$4*data!$F$2))</f>
        <v>9.9752723840976838</v>
      </c>
      <c r="D397" s="4">
        <f>(-data!$B$2)*((B397^3+data!$E$4*B397^2-(data!$F$2+data!$E$4*data!$A$2)*B397-data!$F$2*data!$E$4)/(B397^3+(data!$E$4+data!$C$2)*B397^2+(data!$E$4*data!$C$2-data!$R$2)*B397-data!$E$4*data!$F$2))</f>
        <v>4.6511948963226555</v>
      </c>
      <c r="E397" s="18">
        <f>IF(OR(A397&lt;data!$G$2,A397 &gt;data!$H$2),"",A397)</f>
        <v>5.4399999999999276</v>
      </c>
      <c r="F397" s="19">
        <f t="shared" si="30"/>
        <v>9.9752723840976838</v>
      </c>
      <c r="G397" s="19">
        <f t="shared" si="32"/>
        <v>4.6511948963226555</v>
      </c>
      <c r="H397" s="4" t="str">
        <f t="shared" si="33"/>
        <v/>
      </c>
      <c r="I397" s="4" t="e">
        <f>VLOOKUP(ROUND(A397,2),data!$B$6:$C$209,2,0)</f>
        <v>#N/A</v>
      </c>
      <c r="J397" s="4"/>
      <c r="K397" s="21">
        <f>sigmas!A397</f>
        <v>0</v>
      </c>
      <c r="L397" s="21">
        <f>sigmas!B397</f>
        <v>0</v>
      </c>
      <c r="M397" s="21">
        <f>sigmas!C397</f>
        <v>0</v>
      </c>
      <c r="N397" s="21">
        <f t="shared" si="34"/>
        <v>1</v>
      </c>
      <c r="O397" s="21" t="e">
        <f>LOG(N397/10^(-sgraph!$H$13))</f>
        <v>#VALUE!</v>
      </c>
      <c r="P397" s="21"/>
      <c r="Q397" s="21"/>
      <c r="R397" s="21"/>
    </row>
    <row r="398" spans="1:18" x14ac:dyDescent="0.2">
      <c r="A398" s="17">
        <f>A397+data!$I$2</f>
        <v>5.4499999999999273</v>
      </c>
      <c r="B398" s="17">
        <f t="shared" si="31"/>
        <v>3.5481338923363429E-6</v>
      </c>
      <c r="C398" s="17">
        <f>(-data!$B$2)*((B398^3+data!$D$4*B398^2-(data!$F$2+data!$D$4*data!$A$2)*B398-data!$F$2*data!$D$4)/(B398^3+(data!$D$4+data!$C$2)*B398^2+(data!$D$4*data!$C$2-data!$R$2)*B398-data!$D$4*data!$F$2))</f>
        <v>9.9758344420522445</v>
      </c>
      <c r="D398" s="4">
        <f>(-data!$B$2)*((B398^3+data!$E$4*B398^2-(data!$F$2+data!$E$4*data!$A$2)*B398-data!$F$2*data!$E$4)/(B398^3+(data!$E$4+data!$C$2)*B398^2+(data!$E$4*data!$C$2-data!$R$2)*B398-data!$E$4*data!$F$2))</f>
        <v>4.7086150347116922</v>
      </c>
      <c r="E398" s="18">
        <f>IF(OR(A398&lt;data!$G$2,A398 &gt;data!$H$2),"",A398)</f>
        <v>5.4499999999999273</v>
      </c>
      <c r="F398" s="19">
        <f t="shared" si="30"/>
        <v>9.9758344420522445</v>
      </c>
      <c r="G398" s="19">
        <f t="shared" si="32"/>
        <v>4.7086150347116922</v>
      </c>
      <c r="H398" s="4" t="str">
        <f t="shared" si="33"/>
        <v/>
      </c>
      <c r="I398" s="4" t="e">
        <f>VLOOKUP(ROUND(A398,2),data!$B$6:$C$209,2,0)</f>
        <v>#N/A</v>
      </c>
      <c r="J398" s="4"/>
      <c r="K398" s="21">
        <f>sigmas!A398</f>
        <v>0</v>
      </c>
      <c r="L398" s="21">
        <f>sigmas!B398</f>
        <v>0</v>
      </c>
      <c r="M398" s="21">
        <f>sigmas!C398</f>
        <v>0</v>
      </c>
      <c r="N398" s="21">
        <f t="shared" si="34"/>
        <v>1</v>
      </c>
      <c r="O398" s="21" t="e">
        <f>LOG(N398/10^(-sgraph!$H$13))</f>
        <v>#VALUE!</v>
      </c>
      <c r="P398" s="21"/>
      <c r="Q398" s="21"/>
      <c r="R398" s="21"/>
    </row>
    <row r="399" spans="1:18" x14ac:dyDescent="0.2">
      <c r="A399" s="17">
        <f>A398+data!$I$2</f>
        <v>5.4599999999999271</v>
      </c>
      <c r="B399" s="17">
        <f t="shared" si="31"/>
        <v>3.4673685045258916E-6</v>
      </c>
      <c r="C399" s="17">
        <f>(-data!$B$2)*((B399^3+data!$D$4*B399^2-(data!$F$2+data!$D$4*data!$A$2)*B399-data!$F$2*data!$D$4)/(B399^3+(data!$D$4+data!$C$2)*B399^2+(data!$D$4*data!$C$2-data!$R$2)*B399-data!$D$4*data!$F$2))</f>
        <v>9.9763837528302464</v>
      </c>
      <c r="D399" s="4">
        <f>(-data!$B$2)*((B399^3+data!$E$4*B399^2-(data!$F$2+data!$E$4*data!$A$2)*B399-data!$F$2*data!$E$4)/(B399^3+(data!$E$4+data!$C$2)*B399^2+(data!$E$4*data!$C$2-data!$R$2)*B399-data!$E$4*data!$F$2))</f>
        <v>4.7661092565389103</v>
      </c>
      <c r="E399" s="18">
        <f>IF(OR(A399&lt;data!$G$2,A399 &gt;data!$H$2),"",A399)</f>
        <v>5.4599999999999271</v>
      </c>
      <c r="F399" s="19">
        <f t="shared" si="30"/>
        <v>9.9763837528302464</v>
      </c>
      <c r="G399" s="19">
        <f t="shared" si="32"/>
        <v>4.7661092565389103</v>
      </c>
      <c r="H399" s="4" t="str">
        <f t="shared" si="33"/>
        <v/>
      </c>
      <c r="I399" s="4" t="e">
        <f>VLOOKUP(ROUND(A399,2),data!$B$6:$C$209,2,0)</f>
        <v>#N/A</v>
      </c>
      <c r="J399" s="4"/>
      <c r="K399" s="21">
        <f>sigmas!A399</f>
        <v>0</v>
      </c>
      <c r="L399" s="21">
        <f>sigmas!B399</f>
        <v>0</v>
      </c>
      <c r="M399" s="21">
        <f>sigmas!C399</f>
        <v>0</v>
      </c>
      <c r="N399" s="21">
        <f t="shared" si="34"/>
        <v>1</v>
      </c>
      <c r="O399" s="21" t="e">
        <f>LOG(N399/10^(-sgraph!$H$13))</f>
        <v>#VALUE!</v>
      </c>
      <c r="P399" s="21"/>
      <c r="Q399" s="21"/>
      <c r="R399" s="21"/>
    </row>
    <row r="400" spans="1:18" x14ac:dyDescent="0.2">
      <c r="A400" s="17">
        <f>A399+data!$I$2</f>
        <v>5.4699999999999269</v>
      </c>
      <c r="B400" s="17">
        <f t="shared" si="31"/>
        <v>3.3884415613925938E-6</v>
      </c>
      <c r="C400" s="17">
        <f>(-data!$B$2)*((B400^3+data!$D$4*B400^2-(data!$F$2+data!$D$4*data!$A$2)*B400-data!$F$2*data!$D$4)/(B400^3+(data!$D$4+data!$C$2)*B400^2+(data!$D$4*data!$C$2-data!$R$2)*B400-data!$D$4*data!$F$2))</f>
        <v>9.9769206047331682</v>
      </c>
      <c r="D400" s="4">
        <f>(-data!$B$2)*((B400^3+data!$E$4*B400^2-(data!$F$2+data!$E$4*data!$A$2)*B400-data!$F$2*data!$E$4)/(B400^3+(data!$E$4+data!$C$2)*B400^2+(data!$E$4*data!$C$2-data!$R$2)*B400-data!$E$4*data!$F$2))</f>
        <v>4.8236625087947038</v>
      </c>
      <c r="E400" s="18">
        <f>IF(OR(A400&lt;data!$G$2,A400 &gt;data!$H$2),"",A400)</f>
        <v>5.4699999999999269</v>
      </c>
      <c r="F400" s="19">
        <f t="shared" si="30"/>
        <v>9.9769206047331682</v>
      </c>
      <c r="G400" s="19">
        <f t="shared" si="32"/>
        <v>4.8236625087947038</v>
      </c>
      <c r="H400" s="4" t="str">
        <f t="shared" si="33"/>
        <v/>
      </c>
      <c r="I400" s="4" t="e">
        <f>VLOOKUP(ROUND(A400,2),data!$B$6:$C$209,2,0)</f>
        <v>#N/A</v>
      </c>
      <c r="J400" s="4"/>
      <c r="K400" s="21">
        <f>sigmas!A400</f>
        <v>0</v>
      </c>
      <c r="L400" s="21">
        <f>sigmas!B400</f>
        <v>0</v>
      </c>
      <c r="M400" s="21">
        <f>sigmas!C400</f>
        <v>0</v>
      </c>
      <c r="N400" s="21">
        <f t="shared" si="34"/>
        <v>1</v>
      </c>
      <c r="O400" s="21" t="e">
        <f>LOG(N400/10^(-sgraph!$H$13))</f>
        <v>#VALUE!</v>
      </c>
      <c r="P400" s="21"/>
      <c r="Q400" s="21"/>
      <c r="R400" s="21"/>
    </row>
    <row r="401" spans="1:18" x14ac:dyDescent="0.2">
      <c r="A401" s="17">
        <f>A400+data!$I$2</f>
        <v>5.4799999999999267</v>
      </c>
      <c r="B401" s="17">
        <f t="shared" si="31"/>
        <v>3.3113112148264663E-6</v>
      </c>
      <c r="C401" s="17">
        <f>(-data!$B$2)*((B401^3+data!$D$4*B401^2-(data!$F$2+data!$D$4*data!$A$2)*B401-data!$F$2*data!$D$4)/(B401^3+(data!$D$4+data!$C$2)*B401^2+(data!$D$4*data!$C$2-data!$R$2)*B401-data!$D$4*data!$F$2))</f>
        <v>9.9774452795888937</v>
      </c>
      <c r="D401" s="4">
        <f>(-data!$B$2)*((B401^3+data!$E$4*B401^2-(data!$F$2+data!$E$4*data!$A$2)*B401-data!$F$2*data!$E$4)/(B401^3+(data!$E$4+data!$C$2)*B401^2+(data!$E$4*data!$C$2-data!$R$2)*B401-data!$E$4*data!$F$2))</f>
        <v>4.8812596731785964</v>
      </c>
      <c r="E401" s="18">
        <f>IF(OR(A401&lt;data!$G$2,A401 &gt;data!$H$2),"",A401)</f>
        <v>5.4799999999999267</v>
      </c>
      <c r="F401" s="19">
        <f t="shared" si="30"/>
        <v>9.9774452795888937</v>
      </c>
      <c r="G401" s="19">
        <f t="shared" si="32"/>
        <v>4.8812596731785964</v>
      </c>
      <c r="H401" s="4" t="str">
        <f t="shared" si="33"/>
        <v/>
      </c>
      <c r="I401" s="4" t="e">
        <f>VLOOKUP(ROUND(A401,2),data!$B$6:$C$209,2,0)</f>
        <v>#N/A</v>
      </c>
      <c r="J401" s="4"/>
      <c r="K401" s="21">
        <f>sigmas!A401</f>
        <v>0</v>
      </c>
      <c r="L401" s="21">
        <f>sigmas!B401</f>
        <v>0</v>
      </c>
      <c r="M401" s="21">
        <f>sigmas!C401</f>
        <v>0</v>
      </c>
      <c r="N401" s="21">
        <f t="shared" si="34"/>
        <v>1</v>
      </c>
      <c r="O401" s="21" t="e">
        <f>LOG(N401/10^(-sgraph!$H$13))</f>
        <v>#VALUE!</v>
      </c>
      <c r="P401" s="21"/>
      <c r="Q401" s="21"/>
      <c r="R401" s="21"/>
    </row>
    <row r="402" spans="1:18" x14ac:dyDescent="0.2">
      <c r="A402" s="17">
        <f>A401+data!$I$2</f>
        <v>5.4899999999999265</v>
      </c>
      <c r="B402" s="17">
        <f t="shared" si="31"/>
        <v>3.235936569296826E-6</v>
      </c>
      <c r="C402" s="17">
        <f>(-data!$B$2)*((B402^3+data!$D$4*B402^2-(data!$F$2+data!$D$4*data!$A$2)*B402-data!$F$2*data!$D$4)/(B402^3+(data!$D$4+data!$C$2)*B402^2+(data!$D$4*data!$C$2-data!$R$2)*B402-data!$D$4*data!$F$2))</f>
        <v>9.9779580528952625</v>
      </c>
      <c r="D402" s="4">
        <f>(-data!$B$2)*((B402^3+data!$E$4*B402^2-(data!$F$2+data!$E$4*data!$A$2)*B402-data!$F$2*data!$E$4)/(B402^3+(data!$E$4+data!$C$2)*B402^2+(data!$E$4*data!$C$2-data!$R$2)*B402-data!$E$4*data!$F$2))</f>
        <v>4.9388855820739925</v>
      </c>
      <c r="E402" s="18">
        <f>IF(OR(A402&lt;data!$G$2,A402 &gt;data!$H$2),"",A402)</f>
        <v>5.4899999999999265</v>
      </c>
      <c r="F402" s="19">
        <f t="shared" si="30"/>
        <v>9.9779580528952625</v>
      </c>
      <c r="G402" s="19">
        <f t="shared" si="32"/>
        <v>4.9388855820739925</v>
      </c>
      <c r="H402" s="4" t="str">
        <f t="shared" si="33"/>
        <v/>
      </c>
      <c r="I402" s="4" t="e">
        <f>VLOOKUP(ROUND(A402,2),data!$B$6:$C$209,2,0)</f>
        <v>#N/A</v>
      </c>
      <c r="J402" s="4"/>
      <c r="K402" s="21">
        <f>sigmas!A402</f>
        <v>0</v>
      </c>
      <c r="L402" s="21">
        <f>sigmas!B402</f>
        <v>0</v>
      </c>
      <c r="M402" s="21">
        <f>sigmas!C402</f>
        <v>0</v>
      </c>
      <c r="N402" s="21">
        <f t="shared" si="34"/>
        <v>1</v>
      </c>
      <c r="O402" s="21" t="e">
        <f>LOG(N402/10^(-sgraph!$H$13))</f>
        <v>#VALUE!</v>
      </c>
      <c r="P402" s="21"/>
      <c r="Q402" s="21"/>
      <c r="R402" s="21"/>
    </row>
    <row r="403" spans="1:18" x14ac:dyDescent="0.2">
      <c r="A403" s="17">
        <f>A402+data!$I$2</f>
        <v>5.4999999999999263</v>
      </c>
      <c r="B403" s="17">
        <f t="shared" si="31"/>
        <v>3.1622776601689103E-6</v>
      </c>
      <c r="C403" s="17">
        <f>(-data!$B$2)*((B403^3+data!$D$4*B403^2-(data!$F$2+data!$D$4*data!$A$2)*B403-data!$F$2*data!$D$4)/(B403^3+(data!$D$4+data!$C$2)*B403^2+(data!$D$4*data!$C$2-data!$R$2)*B403-data!$D$4*data!$F$2))</f>
        <v>9.9784591939604539</v>
      </c>
      <c r="D403" s="4">
        <f>(-data!$B$2)*((B403^3+data!$E$4*B403^2-(data!$F$2+data!$E$4*data!$A$2)*B403-data!$F$2*data!$E$4)/(B403^3+(data!$E$4+data!$C$2)*B403^2+(data!$E$4*data!$C$2-data!$R$2)*B403-data!$E$4*data!$F$2))</f>
        <v>4.996525034631154</v>
      </c>
      <c r="E403" s="18">
        <f>IF(OR(A403&lt;data!$G$2,A403 &gt;data!$H$2),"",A403)</f>
        <v>5.4999999999999263</v>
      </c>
      <c r="F403" s="19">
        <f t="shared" si="30"/>
        <v>9.9784591939604539</v>
      </c>
      <c r="G403" s="19">
        <f t="shared" si="32"/>
        <v>4.996525034631154</v>
      </c>
      <c r="H403" s="4" t="str">
        <f t="shared" si="33"/>
        <v/>
      </c>
      <c r="I403" s="4" t="e">
        <f>VLOOKUP(ROUND(A403,2),data!$B$6:$C$209,2,0)</f>
        <v>#N/A</v>
      </c>
      <c r="J403" s="4"/>
      <c r="K403" s="21">
        <f>sigmas!A403</f>
        <v>0</v>
      </c>
      <c r="L403" s="21">
        <f>sigmas!B403</f>
        <v>0</v>
      </c>
      <c r="M403" s="21">
        <f>sigmas!C403</f>
        <v>0</v>
      </c>
      <c r="N403" s="21">
        <f t="shared" si="34"/>
        <v>1</v>
      </c>
      <c r="O403" s="21" t="e">
        <f>LOG(N403/10^(-sgraph!$H$13))</f>
        <v>#VALUE!</v>
      </c>
      <c r="P403" s="21"/>
      <c r="Q403" s="21"/>
      <c r="R403" s="21"/>
    </row>
    <row r="404" spans="1:18" x14ac:dyDescent="0.2">
      <c r="A404" s="17">
        <f>A403+data!$I$2</f>
        <v>5.5099999999999261</v>
      </c>
      <c r="B404" s="17">
        <f t="shared" si="31"/>
        <v>3.0902954325141158E-6</v>
      </c>
      <c r="C404" s="17">
        <f>(-data!$B$2)*((B404^3+data!$D$4*B404^2-(data!$F$2+data!$D$4*data!$A$2)*B404-data!$F$2*data!$D$4)/(B404^3+(data!$D$4+data!$C$2)*B404^2+(data!$D$4*data!$C$2-data!$R$2)*B404-data!$D$4*data!$F$2))</f>
        <v>9.9789489660403845</v>
      </c>
      <c r="D404" s="4">
        <f>(-data!$B$2)*((B404^3+data!$E$4*B404^2-(data!$F$2+data!$E$4*data!$A$2)*B404-data!$F$2*data!$E$4)/(B404^3+(data!$E$4+data!$C$2)*B404^2+(data!$E$4*data!$C$2-data!$R$2)*B404-data!$E$4*data!$F$2))</f>
        <v>5.0541628129223106</v>
      </c>
      <c r="E404" s="18">
        <f>IF(OR(A404&lt;data!$G$2,A404 &gt;data!$H$2),"",A404)</f>
        <v>5.5099999999999261</v>
      </c>
      <c r="F404" s="19">
        <f t="shared" si="30"/>
        <v>9.9789489660403845</v>
      </c>
      <c r="G404" s="19">
        <f t="shared" si="32"/>
        <v>5.0541628129223106</v>
      </c>
      <c r="H404" s="4" t="str">
        <f t="shared" si="33"/>
        <v/>
      </c>
      <c r="I404" s="4" t="e">
        <f>VLOOKUP(ROUND(A404,2),data!$B$6:$C$209,2,0)</f>
        <v>#N/A</v>
      </c>
      <c r="J404" s="4"/>
      <c r="K404" s="21">
        <f>sigmas!A404</f>
        <v>0</v>
      </c>
      <c r="L404" s="21">
        <f>sigmas!B404</f>
        <v>0</v>
      </c>
      <c r="M404" s="21">
        <f>sigmas!C404</f>
        <v>0</v>
      </c>
      <c r="N404" s="21">
        <f t="shared" si="34"/>
        <v>1</v>
      </c>
      <c r="O404" s="21" t="e">
        <f>LOG(N404/10^(-sgraph!$H$13))</f>
        <v>#VALUE!</v>
      </c>
      <c r="P404" s="21"/>
      <c r="Q404" s="21"/>
      <c r="R404" s="21"/>
    </row>
    <row r="405" spans="1:18" x14ac:dyDescent="0.2">
      <c r="A405" s="17">
        <f>A404+data!$I$2</f>
        <v>5.5199999999999259</v>
      </c>
      <c r="B405" s="17">
        <f t="shared" si="31"/>
        <v>3.0199517204025296E-6</v>
      </c>
      <c r="C405" s="17">
        <f>(-data!$B$2)*((B405^3+data!$D$4*B405^2-(data!$F$2+data!$D$4*data!$A$2)*B405-data!$F$2*data!$D$4)/(B405^3+(data!$D$4+data!$C$2)*B405^2+(data!$D$4*data!$C$2-data!$R$2)*B405-data!$D$4*data!$F$2))</f>
        <v>9.9794276264731394</v>
      </c>
      <c r="D405" s="4">
        <f>(-data!$B$2)*((B405^3+data!$E$4*B405^2-(data!$F$2+data!$E$4*data!$A$2)*B405-data!$F$2*data!$E$4)/(B405^3+(data!$E$4+data!$C$2)*B405^2+(data!$E$4*data!$C$2-data!$R$2)*B405-data!$E$4*data!$F$2))</f>
        <v>5.1117836981327285</v>
      </c>
      <c r="E405" s="18">
        <f>IF(OR(A405&lt;data!$G$2,A405 &gt;data!$H$2),"",A405)</f>
        <v>5.5199999999999259</v>
      </c>
      <c r="F405" s="19">
        <f t="shared" si="30"/>
        <v>9.9794276264731394</v>
      </c>
      <c r="G405" s="19">
        <f t="shared" si="32"/>
        <v>5.1117836981327285</v>
      </c>
      <c r="H405" s="4" t="str">
        <f t="shared" si="33"/>
        <v/>
      </c>
      <c r="I405" s="4" t="e">
        <f>VLOOKUP(ROUND(A405,2),data!$B$6:$C$209,2,0)</f>
        <v>#N/A</v>
      </c>
      <c r="J405" s="4"/>
      <c r="K405" s="21">
        <f>sigmas!A405</f>
        <v>0</v>
      </c>
      <c r="L405" s="21">
        <f>sigmas!B405</f>
        <v>0</v>
      </c>
      <c r="M405" s="21">
        <f>sigmas!C405</f>
        <v>0</v>
      </c>
      <c r="N405" s="21">
        <f t="shared" si="34"/>
        <v>1</v>
      </c>
      <c r="O405" s="21" t="e">
        <f>LOG(N405/10^(-sgraph!$H$13))</f>
        <v>#VALUE!</v>
      </c>
      <c r="P405" s="21"/>
      <c r="Q405" s="21"/>
      <c r="R405" s="21"/>
    </row>
    <row r="406" spans="1:18" x14ac:dyDescent="0.2">
      <c r="A406" s="17">
        <f>A405+data!$I$2</f>
        <v>5.5299999999999256</v>
      </c>
      <c r="B406" s="17">
        <f t="shared" si="31"/>
        <v>2.9512092266668877E-6</v>
      </c>
      <c r="C406" s="17">
        <f>(-data!$B$2)*((B406^3+data!$D$4*B406^2-(data!$F$2+data!$D$4*data!$A$2)*B406-data!$F$2*data!$D$4)/(B406^3+(data!$D$4+data!$C$2)*B406^2+(data!$D$4*data!$C$2-data!$R$2)*B406-data!$D$4*data!$F$2))</f>
        <v>9.9798954268104527</v>
      </c>
      <c r="D406" s="4">
        <f>(-data!$B$2)*((B406^3+data!$E$4*B406^2-(data!$F$2+data!$E$4*data!$A$2)*B406-data!$F$2*data!$E$4)/(B406^3+(data!$E$4+data!$C$2)*B406^2+(data!$E$4*data!$C$2-data!$R$2)*B406-data!$E$4*data!$F$2))</f>
        <v>5.1693724867512634</v>
      </c>
      <c r="E406" s="18">
        <f>IF(OR(A406&lt;data!$G$2,A406 &gt;data!$H$2),"",A406)</f>
        <v>5.5299999999999256</v>
      </c>
      <c r="F406" s="19">
        <f t="shared" si="30"/>
        <v>9.9798954268104527</v>
      </c>
      <c r="G406" s="19">
        <f t="shared" si="32"/>
        <v>5.1693724867512634</v>
      </c>
      <c r="H406" s="4" t="str">
        <f t="shared" si="33"/>
        <v/>
      </c>
      <c r="I406" s="4" t="e">
        <f>VLOOKUP(ROUND(A406,2),data!$B$6:$C$209,2,0)</f>
        <v>#N/A</v>
      </c>
      <c r="J406" s="4"/>
      <c r="K406" s="21">
        <f>sigmas!A406</f>
        <v>0</v>
      </c>
      <c r="L406" s="21">
        <f>sigmas!B406</f>
        <v>0</v>
      </c>
      <c r="M406" s="21">
        <f>sigmas!C406</f>
        <v>0</v>
      </c>
      <c r="N406" s="21">
        <f t="shared" si="34"/>
        <v>1</v>
      </c>
      <c r="O406" s="21" t="e">
        <f>LOG(N406/10^(-sgraph!$H$13))</f>
        <v>#VALUE!</v>
      </c>
      <c r="P406" s="21"/>
      <c r="Q406" s="21"/>
      <c r="R406" s="21"/>
    </row>
    <row r="407" spans="1:18" x14ac:dyDescent="0.2">
      <c r="A407" s="17">
        <f>A406+data!$I$2</f>
        <v>5.5399999999999254</v>
      </c>
      <c r="B407" s="17">
        <f t="shared" si="31"/>
        <v>2.8840315031270967E-6</v>
      </c>
      <c r="C407" s="17">
        <f>(-data!$B$2)*((B407^3+data!$D$4*B407^2-(data!$F$2+data!$D$4*data!$A$2)*B407-data!$F$2*data!$D$4)/(B407^3+(data!$D$4+data!$C$2)*B407^2+(data!$D$4*data!$C$2-data!$R$2)*B407-data!$D$4*data!$F$2))</f>
        <v>9.98035261294641</v>
      </c>
      <c r="D407" s="4">
        <f>(-data!$B$2)*((B407^3+data!$E$4*B407^2-(data!$F$2+data!$E$4*data!$A$2)*B407-data!$F$2*data!$E$4)/(B407^3+(data!$E$4+data!$C$2)*B407^2+(data!$E$4*data!$C$2-data!$R$2)*B407-data!$E$4*data!$F$2))</f>
        <v>5.2269140067241011</v>
      </c>
      <c r="E407" s="18">
        <f>IF(OR(A407&lt;data!$G$2,A407 &gt;data!$H$2),"",A407)</f>
        <v>5.5399999999999254</v>
      </c>
      <c r="F407" s="19">
        <f t="shared" si="30"/>
        <v>9.98035261294641</v>
      </c>
      <c r="G407" s="19">
        <f t="shared" si="32"/>
        <v>5.2269140067241011</v>
      </c>
      <c r="H407" s="4" t="str">
        <f t="shared" si="33"/>
        <v/>
      </c>
      <c r="I407" s="4" t="e">
        <f>VLOOKUP(ROUND(A407,2),data!$B$6:$C$209,2,0)</f>
        <v>#N/A</v>
      </c>
      <c r="J407" s="4"/>
      <c r="K407" s="21">
        <f>sigmas!A407</f>
        <v>0</v>
      </c>
      <c r="L407" s="21">
        <f>sigmas!B407</f>
        <v>0</v>
      </c>
      <c r="M407" s="21">
        <f>sigmas!C407</f>
        <v>0</v>
      </c>
      <c r="N407" s="21">
        <f t="shared" si="34"/>
        <v>1</v>
      </c>
      <c r="O407" s="21" t="e">
        <f>LOG(N407/10^(-sgraph!$H$13))</f>
        <v>#VALUE!</v>
      </c>
      <c r="P407" s="21"/>
      <c r="Q407" s="21"/>
      <c r="R407" s="21"/>
    </row>
    <row r="408" spans="1:18" x14ac:dyDescent="0.2">
      <c r="A408" s="17">
        <f>A407+data!$I$2</f>
        <v>5.5499999999999252</v>
      </c>
      <c r="B408" s="17">
        <f t="shared" si="31"/>
        <v>2.8183829312649333E-6</v>
      </c>
      <c r="C408" s="17">
        <f>(-data!$B$2)*((B408^3+data!$D$4*B408^2-(data!$F$2+data!$D$4*data!$A$2)*B408-data!$F$2*data!$D$4)/(B408^3+(data!$D$4+data!$C$2)*B408^2+(data!$D$4*data!$C$2-data!$R$2)*B408-data!$D$4*data!$F$2))</f>
        <v>9.980799425243303</v>
      </c>
      <c r="D408" s="4">
        <f>(-data!$B$2)*((B408^3+data!$E$4*B408^2-(data!$F$2+data!$E$4*data!$A$2)*B408-data!$F$2*data!$E$4)/(B408^3+(data!$E$4+data!$C$2)*B408^2+(data!$E$4*data!$C$2-data!$R$2)*B408-data!$E$4*data!$F$2))</f>
        <v>5.2843931335353469</v>
      </c>
      <c r="E408" s="18">
        <f>IF(OR(A408&lt;data!$G$2,A408 &gt;data!$H$2),"",A408)</f>
        <v>5.5499999999999252</v>
      </c>
      <c r="F408" s="19">
        <f t="shared" si="30"/>
        <v>9.980799425243303</v>
      </c>
      <c r="G408" s="19">
        <f t="shared" si="32"/>
        <v>5.2843931335353469</v>
      </c>
      <c r="H408" s="4" t="str">
        <f t="shared" si="33"/>
        <v/>
      </c>
      <c r="I408" s="4" t="e">
        <f>VLOOKUP(ROUND(A408,2),data!$B$6:$C$209,2,0)</f>
        <v>#N/A</v>
      </c>
      <c r="J408" s="4"/>
      <c r="K408" s="21">
        <f>sigmas!A408</f>
        <v>0</v>
      </c>
      <c r="L408" s="21">
        <f>sigmas!B408</f>
        <v>0</v>
      </c>
      <c r="M408" s="21">
        <f>sigmas!C408</f>
        <v>0</v>
      </c>
      <c r="N408" s="21">
        <f t="shared" si="34"/>
        <v>1</v>
      </c>
      <c r="O408" s="21" t="e">
        <f>LOG(N408/10^(-sgraph!$H$13))</f>
        <v>#VALUE!</v>
      </c>
      <c r="P408" s="21"/>
      <c r="Q408" s="21"/>
      <c r="R408" s="21"/>
    </row>
    <row r="409" spans="1:18" x14ac:dyDescent="0.2">
      <c r="A409" s="17">
        <f>A408+data!$I$2</f>
        <v>5.559999999999925</v>
      </c>
      <c r="B409" s="17">
        <f t="shared" si="31"/>
        <v>2.7542287033386402E-6</v>
      </c>
      <c r="C409" s="17">
        <f>(-data!$B$2)*((B409^3+data!$D$4*B409^2-(data!$F$2+data!$D$4*data!$A$2)*B409-data!$F$2*data!$D$4)/(B409^3+(data!$D$4+data!$C$2)*B409^2+(data!$D$4*data!$C$2-data!$R$2)*B409-data!$D$4*data!$F$2))</f>
        <v>9.9812360986547688</v>
      </c>
      <c r="D409" s="4">
        <f>(-data!$B$2)*((B409^3+data!$E$4*B409^2-(data!$F$2+data!$E$4*data!$A$2)*B409-data!$F$2*data!$E$4)/(B409^3+(data!$E$4+data!$C$2)*B409^2+(data!$E$4*data!$C$2-data!$R$2)*B409-data!$E$4*data!$F$2))</f>
        <v>5.3417948061785321</v>
      </c>
      <c r="E409" s="18">
        <f>IF(OR(A409&lt;data!$G$2,A409 &gt;data!$H$2),"",A409)</f>
        <v>5.559999999999925</v>
      </c>
      <c r="F409" s="19">
        <f t="shared" si="30"/>
        <v>9.9812360986547688</v>
      </c>
      <c r="G409" s="19">
        <f t="shared" si="32"/>
        <v>5.3417948061785321</v>
      </c>
      <c r="H409" s="4" t="str">
        <f t="shared" si="33"/>
        <v/>
      </c>
      <c r="I409" s="4" t="e">
        <f>VLOOKUP(ROUND(A409,2),data!$B$6:$C$209,2,0)</f>
        <v>#N/A</v>
      </c>
      <c r="J409" s="4"/>
      <c r="K409" s="21">
        <f>sigmas!A409</f>
        <v>0</v>
      </c>
      <c r="L409" s="21">
        <f>sigmas!B409</f>
        <v>0</v>
      </c>
      <c r="M409" s="21">
        <f>sigmas!C409</f>
        <v>0</v>
      </c>
      <c r="N409" s="21">
        <f t="shared" si="34"/>
        <v>1</v>
      </c>
      <c r="O409" s="21" t="e">
        <f>LOG(N409/10^(-sgraph!$H$13))</f>
        <v>#VALUE!</v>
      </c>
      <c r="P409" s="21"/>
      <c r="Q409" s="21"/>
      <c r="R409" s="21"/>
    </row>
    <row r="410" spans="1:18" x14ac:dyDescent="0.2">
      <c r="A410" s="17">
        <f>A409+data!$I$2</f>
        <v>5.5699999999999248</v>
      </c>
      <c r="B410" s="17">
        <f t="shared" si="31"/>
        <v>2.6915348039273792E-6</v>
      </c>
      <c r="C410" s="17">
        <f>(-data!$B$2)*((B410^3+data!$D$4*B410^2-(data!$F$2+data!$D$4*data!$A$2)*B410-data!$F$2*data!$D$4)/(B410^3+(data!$D$4+data!$C$2)*B410^2+(data!$D$4*data!$C$2-data!$R$2)*B410-data!$D$4*data!$F$2))</f>
        <v>9.9816628628462691</v>
      </c>
      <c r="D410" s="4">
        <f>(-data!$B$2)*((B410^3+data!$E$4*B410^2-(data!$F$2+data!$E$4*data!$A$2)*B410-data!$F$2*data!$E$4)/(B410^3+(data!$E$4+data!$C$2)*B410^2+(data!$E$4*data!$C$2-data!$R$2)*B410-data!$E$4*data!$F$2))</f>
        <v>5.39910404298349</v>
      </c>
      <c r="E410" s="18">
        <f>IF(OR(A410&lt;data!$G$2,A410 &gt;data!$H$2),"",A410)</f>
        <v>5.5699999999999248</v>
      </c>
      <c r="F410" s="19">
        <f t="shared" si="30"/>
        <v>9.9816628628462691</v>
      </c>
      <c r="G410" s="19">
        <f t="shared" si="32"/>
        <v>5.39910404298349</v>
      </c>
      <c r="H410" s="4" t="str">
        <f t="shared" si="33"/>
        <v/>
      </c>
      <c r="I410" s="4" t="e">
        <f>VLOOKUP(ROUND(A410,2),data!$B$6:$C$209,2,0)</f>
        <v>#N/A</v>
      </c>
      <c r="J410" s="4"/>
      <c r="K410" s="21">
        <f>sigmas!A410</f>
        <v>0</v>
      </c>
      <c r="L410" s="21">
        <f>sigmas!B410</f>
        <v>0</v>
      </c>
      <c r="M410" s="21">
        <f>sigmas!C410</f>
        <v>0</v>
      </c>
      <c r="N410" s="21">
        <f t="shared" si="34"/>
        <v>1</v>
      </c>
      <c r="O410" s="21" t="e">
        <f>LOG(N410/10^(-sgraph!$H$13))</f>
        <v>#VALUE!</v>
      </c>
      <c r="P410" s="21"/>
      <c r="Q410" s="21"/>
      <c r="R410" s="21"/>
    </row>
    <row r="411" spans="1:18" x14ac:dyDescent="0.2">
      <c r="A411" s="17">
        <f>A410+data!$I$2</f>
        <v>5.5799999999999246</v>
      </c>
      <c r="B411" s="17">
        <f t="shared" si="31"/>
        <v>2.6302679918958353E-6</v>
      </c>
      <c r="C411" s="17">
        <f>(-data!$B$2)*((B411^3+data!$D$4*B411^2-(data!$F$2+data!$D$4*data!$A$2)*B411-data!$F$2*data!$D$4)/(B411^3+(data!$D$4+data!$C$2)*B411^2+(data!$D$4*data!$C$2-data!$R$2)*B411-data!$D$4*data!$F$2))</f>
        <v>9.9820799423129323</v>
      </c>
      <c r="D411" s="4">
        <f>(-data!$B$2)*((B411^3+data!$E$4*B411^2-(data!$F$2+data!$E$4*data!$A$2)*B411-data!$F$2*data!$E$4)/(B411^3+(data!$E$4+data!$C$2)*B411^2+(data!$E$4*data!$C$2-data!$R$2)*B411-data!$E$4*data!$F$2))</f>
        <v>5.4563059572635337</v>
      </c>
      <c r="E411" s="18">
        <f>IF(OR(A411&lt;data!$G$2,A411 &gt;data!$H$2),"",A411)</f>
        <v>5.5799999999999246</v>
      </c>
      <c r="F411" s="19">
        <f t="shared" si="30"/>
        <v>9.9820799423129323</v>
      </c>
      <c r="G411" s="19">
        <f t="shared" si="32"/>
        <v>5.4563059572635337</v>
      </c>
      <c r="H411" s="4" t="str">
        <f t="shared" si="33"/>
        <v/>
      </c>
      <c r="I411" s="4" t="e">
        <f>VLOOKUP(ROUND(A411,2),data!$B$6:$C$209,2,0)</f>
        <v>#N/A</v>
      </c>
      <c r="J411" s="4"/>
      <c r="K411" s="21">
        <f>sigmas!A411</f>
        <v>0</v>
      </c>
      <c r="L411" s="21">
        <f>sigmas!B411</f>
        <v>0</v>
      </c>
      <c r="M411" s="21">
        <f>sigmas!C411</f>
        <v>0</v>
      </c>
      <c r="N411" s="21">
        <f t="shared" si="34"/>
        <v>1</v>
      </c>
      <c r="O411" s="21" t="e">
        <f>LOG(N411/10^(-sgraph!$H$13))</f>
        <v>#VALUE!</v>
      </c>
      <c r="P411" s="21"/>
      <c r="Q411" s="21"/>
      <c r="R411" s="21"/>
    </row>
    <row r="412" spans="1:18" x14ac:dyDescent="0.2">
      <c r="A412" s="17">
        <f>A411+data!$I$2</f>
        <v>5.5899999999999244</v>
      </c>
      <c r="B412" s="17">
        <f t="shared" si="31"/>
        <v>2.5703957827693068E-6</v>
      </c>
      <c r="C412" s="17">
        <f>(-data!$B$2)*((B412^3+data!$D$4*B412^2-(data!$F$2+data!$D$4*data!$A$2)*B412-data!$F$2*data!$D$4)/(B412^3+(data!$D$4+data!$C$2)*B412^2+(data!$D$4*data!$C$2-data!$R$2)*B412-data!$D$4*data!$F$2))</f>
        <v>9.9824875564948314</v>
      </c>
      <c r="D412" s="4">
        <f>(-data!$B$2)*((B412^3+data!$E$4*B412^2-(data!$F$2+data!$E$4*data!$A$2)*B412-data!$F$2*data!$E$4)/(B412^3+(data!$E$4+data!$C$2)*B412^2+(data!$E$4*data!$C$2-data!$R$2)*B412-data!$E$4*data!$F$2))</f>
        <v>5.5133857727487205</v>
      </c>
      <c r="E412" s="18">
        <f>IF(OR(A412&lt;data!$G$2,A412 &gt;data!$H$2),"",A412)</f>
        <v>5.5899999999999244</v>
      </c>
      <c r="F412" s="19">
        <f t="shared" si="30"/>
        <v>9.9824875564948314</v>
      </c>
      <c r="G412" s="19">
        <f t="shared" si="32"/>
        <v>5.5133857727487205</v>
      </c>
      <c r="H412" s="4" t="str">
        <f t="shared" si="33"/>
        <v/>
      </c>
      <c r="I412" s="4" t="e">
        <f>VLOOKUP(ROUND(A412,2),data!$B$6:$C$209,2,0)</f>
        <v>#N/A</v>
      </c>
      <c r="J412" s="4"/>
      <c r="K412" s="21">
        <f>sigmas!A412</f>
        <v>0</v>
      </c>
      <c r="L412" s="21">
        <f>sigmas!B412</f>
        <v>0</v>
      </c>
      <c r="M412" s="21">
        <f>sigmas!C412</f>
        <v>0</v>
      </c>
      <c r="N412" s="21">
        <f t="shared" si="34"/>
        <v>1</v>
      </c>
      <c r="O412" s="21" t="e">
        <f>LOG(N412/10^(-sgraph!$H$13))</f>
        <v>#VALUE!</v>
      </c>
      <c r="P412" s="21"/>
      <c r="Q412" s="21"/>
      <c r="R412" s="21"/>
    </row>
    <row r="413" spans="1:18" x14ac:dyDescent="0.2">
      <c r="A413" s="17">
        <f>A412+data!$I$2</f>
        <v>5.5999999999999241</v>
      </c>
      <c r="B413" s="17">
        <f t="shared" si="31"/>
        <v>2.5118864315100176E-6</v>
      </c>
      <c r="C413" s="17">
        <f>(-data!$B$2)*((B413^3+data!$D$4*B413^2-(data!$F$2+data!$D$4*data!$A$2)*B413-data!$F$2*data!$D$4)/(B413^3+(data!$D$4+data!$C$2)*B413^2+(data!$D$4*data!$C$2-data!$R$2)*B413-data!$D$4*data!$F$2))</f>
        <v>9.9828859198897675</v>
      </c>
      <c r="D413" s="4">
        <f>(-data!$B$2)*((B413^3+data!$E$4*B413^2-(data!$F$2+data!$E$4*data!$A$2)*B413-data!$F$2*data!$E$4)/(B413^3+(data!$E$4+data!$C$2)*B413^2+(data!$E$4*data!$C$2-data!$R$2)*B413-data!$E$4*data!$F$2))</f>
        <v>5.5703288387716103</v>
      </c>
      <c r="E413" s="18">
        <f>IF(OR(A413&lt;data!$G$2,A413 &gt;data!$H$2),"",A413)</f>
        <v>5.5999999999999241</v>
      </c>
      <c r="F413" s="19">
        <f t="shared" si="30"/>
        <v>9.9828859198897675</v>
      </c>
      <c r="G413" s="19">
        <f t="shared" si="32"/>
        <v>5.5703288387716103</v>
      </c>
      <c r="H413" s="4" t="str">
        <f t="shared" si="33"/>
        <v/>
      </c>
      <c r="I413" s="4" t="e">
        <f>VLOOKUP(ROUND(A413,2),data!$B$6:$C$209,2,0)</f>
        <v>#N/A</v>
      </c>
      <c r="J413" s="4"/>
      <c r="K413" s="21">
        <f>sigmas!A413</f>
        <v>0</v>
      </c>
      <c r="L413" s="21">
        <f>sigmas!B413</f>
        <v>0</v>
      </c>
      <c r="M413" s="21">
        <f>sigmas!C413</f>
        <v>0</v>
      </c>
      <c r="N413" s="21">
        <f t="shared" si="34"/>
        <v>1</v>
      </c>
      <c r="O413" s="21" t="e">
        <f>LOG(N413/10^(-sgraph!$H$13))</f>
        <v>#VALUE!</v>
      </c>
      <c r="P413" s="21"/>
      <c r="Q413" s="21"/>
      <c r="R413" s="21"/>
    </row>
    <row r="414" spans="1:18" x14ac:dyDescent="0.2">
      <c r="A414" s="17">
        <f>A413+data!$I$2</f>
        <v>5.6099999999999239</v>
      </c>
      <c r="B414" s="17">
        <f t="shared" si="31"/>
        <v>2.4547089156854583E-6</v>
      </c>
      <c r="C414" s="17">
        <f>(-data!$B$2)*((B414^3+data!$D$4*B414^2-(data!$F$2+data!$D$4*data!$A$2)*B414-data!$F$2*data!$D$4)/(B414^3+(data!$D$4+data!$C$2)*B414^2+(data!$D$4*data!$C$2-data!$R$2)*B414-data!$D$4*data!$F$2))</f>
        <v>9.9832752421635576</v>
      </c>
      <c r="D414" s="4">
        <f>(-data!$B$2)*((B414^3+data!$E$4*B414^2-(data!$F$2+data!$E$4*data!$A$2)*B414-data!$F$2*data!$E$4)/(B414^3+(data!$E$4+data!$C$2)*B414^2+(data!$E$4*data!$C$2-data!$R$2)*B414-data!$E$4*data!$F$2))</f>
        <v>5.6271206451730293</v>
      </c>
      <c r="E414" s="18">
        <f>IF(OR(A414&lt;data!$G$2,A414 &gt;data!$H$2),"",A414)</f>
        <v>5.6099999999999239</v>
      </c>
      <c r="F414" s="19">
        <f t="shared" si="30"/>
        <v>9.9832752421635576</v>
      </c>
      <c r="G414" s="19">
        <f t="shared" si="32"/>
        <v>5.6271206451730293</v>
      </c>
      <c r="H414" s="4" t="str">
        <f t="shared" si="33"/>
        <v/>
      </c>
      <c r="I414" s="4" t="e">
        <f>VLOOKUP(ROUND(A414,2),data!$B$6:$C$209,2,0)</f>
        <v>#N/A</v>
      </c>
      <c r="J414" s="4"/>
      <c r="K414" s="21">
        <f>sigmas!A414</f>
        <v>0</v>
      </c>
      <c r="L414" s="21">
        <f>sigmas!B414</f>
        <v>0</v>
      </c>
      <c r="M414" s="21">
        <f>sigmas!C414</f>
        <v>0</v>
      </c>
      <c r="N414" s="21">
        <f t="shared" si="34"/>
        <v>1</v>
      </c>
      <c r="O414" s="21" t="e">
        <f>LOG(N414/10^(-sgraph!$H$13))</f>
        <v>#VALUE!</v>
      </c>
      <c r="P414" s="21"/>
      <c r="Q414" s="21"/>
      <c r="R414" s="21"/>
    </row>
    <row r="415" spans="1:18" x14ac:dyDescent="0.2">
      <c r="A415" s="17">
        <f>A414+data!$I$2</f>
        <v>5.6199999999999237</v>
      </c>
      <c r="B415" s="17">
        <f t="shared" si="31"/>
        <v>2.398832919019909E-6</v>
      </c>
      <c r="C415" s="17">
        <f>(-data!$B$2)*((B415^3+data!$D$4*B415^2-(data!$F$2+data!$D$4*data!$A$2)*B415-data!$F$2*data!$D$4)/(B415^3+(data!$D$4+data!$C$2)*B415^2+(data!$D$4*data!$C$2-data!$R$2)*B415-data!$D$4*data!$F$2))</f>
        <v>9.983655728257947</v>
      </c>
      <c r="D415" s="4">
        <f>(-data!$B$2)*((B415^3+data!$E$4*B415^2-(data!$F$2+data!$E$4*data!$A$2)*B415-data!$F$2*data!$E$4)/(B415^3+(data!$E$4+data!$C$2)*B415^2+(data!$E$4*data!$C$2-data!$R$2)*B415-data!$E$4*data!$F$2))</f>
        <v>5.6837468368962583</v>
      </c>
      <c r="E415" s="18">
        <f>IF(OR(A415&lt;data!$G$2,A415 &gt;data!$H$2),"",A415)</f>
        <v>5.6199999999999237</v>
      </c>
      <c r="F415" s="19">
        <f t="shared" si="30"/>
        <v>9.983655728257947</v>
      </c>
      <c r="G415" s="19">
        <f t="shared" si="32"/>
        <v>5.6837468368962583</v>
      </c>
      <c r="H415" s="4" t="str">
        <f t="shared" si="33"/>
        <v/>
      </c>
      <c r="I415" s="4" t="e">
        <f>VLOOKUP(ROUND(A415,2),data!$B$6:$C$209,2,0)</f>
        <v>#N/A</v>
      </c>
      <c r="J415" s="4"/>
      <c r="K415" s="21">
        <f>sigmas!A415</f>
        <v>0</v>
      </c>
      <c r="L415" s="21">
        <f>sigmas!B415</f>
        <v>0</v>
      </c>
      <c r="M415" s="21">
        <f>sigmas!C415</f>
        <v>0</v>
      </c>
      <c r="N415" s="21">
        <f t="shared" si="34"/>
        <v>1</v>
      </c>
      <c r="O415" s="21" t="e">
        <f>LOG(N415/10^(-sgraph!$H$13))</f>
        <v>#VALUE!</v>
      </c>
      <c r="P415" s="21"/>
      <c r="Q415" s="21"/>
      <c r="R415" s="21"/>
    </row>
    <row r="416" spans="1:18" x14ac:dyDescent="0.2">
      <c r="A416" s="17">
        <f>A415+data!$I$2</f>
        <v>5.6299999999999235</v>
      </c>
      <c r="B416" s="17">
        <f t="shared" si="31"/>
        <v>2.3442288153203313E-6</v>
      </c>
      <c r="C416" s="17">
        <f>(-data!$B$2)*((B416^3+data!$D$4*B416^2-(data!$F$2+data!$D$4*data!$A$2)*B416-data!$F$2*data!$D$4)/(B416^3+(data!$D$4+data!$C$2)*B416^2+(data!$D$4*data!$C$2-data!$R$2)*B416-data!$D$4*data!$F$2))</f>
        <v>9.9840275784961499</v>
      </c>
      <c r="D416" s="4">
        <f>(-data!$B$2)*((B416^3+data!$E$4*B416^2-(data!$F$2+data!$E$4*data!$A$2)*B416-data!$F$2*data!$E$4)/(B416^3+(data!$E$4+data!$C$2)*B416^2+(data!$E$4*data!$C$2-data!$R$2)*B416-data!$E$4*data!$F$2))</f>
        <v>5.7401932282393728</v>
      </c>
      <c r="E416" s="18">
        <f>IF(OR(A416&lt;data!$G$2,A416 &gt;data!$H$2),"",A416)</f>
        <v>5.6299999999999235</v>
      </c>
      <c r="F416" s="19">
        <f t="shared" si="30"/>
        <v>9.9840275784961499</v>
      </c>
      <c r="G416" s="19">
        <f t="shared" si="32"/>
        <v>5.7401932282393728</v>
      </c>
      <c r="H416" s="4" t="str">
        <f t="shared" si="33"/>
        <v/>
      </c>
      <c r="I416" s="4" t="e">
        <f>VLOOKUP(ROUND(A416,2),data!$B$6:$C$209,2,0)</f>
        <v>#N/A</v>
      </c>
      <c r="J416" s="4"/>
      <c r="K416" s="21">
        <f>sigmas!A416</f>
        <v>0</v>
      </c>
      <c r="L416" s="21">
        <f>sigmas!B416</f>
        <v>0</v>
      </c>
      <c r="M416" s="21">
        <f>sigmas!C416</f>
        <v>0</v>
      </c>
      <c r="N416" s="21">
        <f t="shared" si="34"/>
        <v>1</v>
      </c>
      <c r="O416" s="21" t="e">
        <f>LOG(N416/10^(-sgraph!$H$13))</f>
        <v>#VALUE!</v>
      </c>
      <c r="P416" s="21"/>
      <c r="Q416" s="21"/>
      <c r="R416" s="21"/>
    </row>
    <row r="417" spans="1:18" x14ac:dyDescent="0.2">
      <c r="A417" s="17">
        <f>A416+data!$I$2</f>
        <v>5.6399999999999233</v>
      </c>
      <c r="B417" s="17">
        <f t="shared" si="31"/>
        <v>2.2908676527681733E-6</v>
      </c>
      <c r="C417" s="17">
        <f>(-data!$B$2)*((B417^3+data!$D$4*B417^2-(data!$F$2+data!$D$4*data!$A$2)*B417-data!$F$2*data!$D$4)/(B417^3+(data!$D$4+data!$C$2)*B417^2+(data!$D$4*data!$C$2-data!$R$2)*B417-data!$D$4*data!$F$2))</f>
        <v>9.9843909886860747</v>
      </c>
      <c r="D417" s="4">
        <f>(-data!$B$2)*((B417^3+data!$E$4*B417^2-(data!$F$2+data!$E$4*data!$A$2)*B417-data!$F$2*data!$E$4)/(B417^3+(data!$E$4+data!$C$2)*B417^2+(data!$E$4*data!$C$2-data!$R$2)*B417-data!$E$4*data!$F$2))</f>
        <v>5.7964458167366457</v>
      </c>
      <c r="E417" s="18">
        <f>IF(OR(A417&lt;data!$G$2,A417 &gt;data!$H$2),"",A417)</f>
        <v>5.6399999999999233</v>
      </c>
      <c r="F417" s="19">
        <f t="shared" si="30"/>
        <v>9.9843909886860747</v>
      </c>
      <c r="G417" s="19">
        <f t="shared" si="32"/>
        <v>5.7964458167366457</v>
      </c>
      <c r="H417" s="4" t="str">
        <f t="shared" si="33"/>
        <v/>
      </c>
      <c r="I417" s="4" t="e">
        <f>VLOOKUP(ROUND(A417,2),data!$B$6:$C$209,2,0)</f>
        <v>#N/A</v>
      </c>
      <c r="J417" s="4"/>
      <c r="K417" s="21">
        <f>sigmas!A417</f>
        <v>0</v>
      </c>
      <c r="L417" s="21">
        <f>sigmas!B417</f>
        <v>0</v>
      </c>
      <c r="M417" s="21">
        <f>sigmas!C417</f>
        <v>0</v>
      </c>
      <c r="N417" s="21">
        <f t="shared" si="34"/>
        <v>1</v>
      </c>
      <c r="O417" s="21" t="e">
        <f>LOG(N417/10^(-sgraph!$H$13))</f>
        <v>#VALUE!</v>
      </c>
      <c r="P417" s="21"/>
      <c r="Q417" s="21"/>
      <c r="R417" s="21"/>
    </row>
    <row r="418" spans="1:18" x14ac:dyDescent="0.2">
      <c r="A418" s="17">
        <f>A417+data!$I$2</f>
        <v>5.6499999999999231</v>
      </c>
      <c r="B418" s="17">
        <f t="shared" si="31"/>
        <v>2.2387211385687348E-6</v>
      </c>
      <c r="C418" s="17">
        <f>(-data!$B$2)*((B418^3+data!$D$4*B418^2-(data!$F$2+data!$D$4*data!$A$2)*B418-data!$F$2*data!$D$4)/(B418^3+(data!$D$4+data!$C$2)*B418^2+(data!$D$4*data!$C$2-data!$R$2)*B418-data!$D$4*data!$F$2))</f>
        <v>9.9847461502212997</v>
      </c>
      <c r="D418" s="4">
        <f>(-data!$B$2)*((B418^3+data!$E$4*B418^2-(data!$F$2+data!$E$4*data!$A$2)*B418-data!$F$2*data!$E$4)/(B418^3+(data!$E$4+data!$C$2)*B418^2+(data!$E$4*data!$C$2-data!$R$2)*B418-data!$E$4*data!$F$2))</f>
        <v>5.8524907966413116</v>
      </c>
      <c r="E418" s="18">
        <f>IF(OR(A418&lt;data!$G$2,A418 &gt;data!$H$2),"",A418)</f>
        <v>5.6499999999999231</v>
      </c>
      <c r="F418" s="19">
        <f t="shared" si="30"/>
        <v>9.9847461502212997</v>
      </c>
      <c r="G418" s="19">
        <f t="shared" si="32"/>
        <v>5.8524907966413116</v>
      </c>
      <c r="H418" s="4" t="str">
        <f t="shared" si="33"/>
        <v/>
      </c>
      <c r="I418" s="4" t="e">
        <f>VLOOKUP(ROUND(A418,2),data!$B$6:$C$209,2,0)</f>
        <v>#N/A</v>
      </c>
      <c r="J418" s="4"/>
      <c r="K418" s="21">
        <f>sigmas!A418</f>
        <v>0</v>
      </c>
      <c r="L418" s="21">
        <f>sigmas!B418</f>
        <v>0</v>
      </c>
      <c r="M418" s="21">
        <f>sigmas!C418</f>
        <v>0</v>
      </c>
      <c r="N418" s="21">
        <f t="shared" si="34"/>
        <v>1</v>
      </c>
      <c r="O418" s="21" t="e">
        <f>LOG(N418/10^(-sgraph!$H$13))</f>
        <v>#VALUE!</v>
      </c>
      <c r="P418" s="21"/>
      <c r="Q418" s="21"/>
      <c r="R418" s="21"/>
    </row>
    <row r="419" spans="1:18" x14ac:dyDescent="0.2">
      <c r="A419" s="17">
        <f>A418+data!$I$2</f>
        <v>5.6599999999999229</v>
      </c>
      <c r="B419" s="17">
        <f t="shared" si="31"/>
        <v>2.1877616239499393E-6</v>
      </c>
      <c r="C419" s="17">
        <f>(-data!$B$2)*((B419^3+data!$D$4*B419^2-(data!$F$2+data!$D$4*data!$A$2)*B419-data!$F$2*data!$D$4)/(B419^3+(data!$D$4+data!$C$2)*B419^2+(data!$D$4*data!$C$2-data!$R$2)*B419-data!$D$4*data!$F$2))</f>
        <v>9.9850932501798404</v>
      </c>
      <c r="D419" s="4">
        <f>(-data!$B$2)*((B419^3+data!$E$4*B419^2-(data!$F$2+data!$E$4*data!$A$2)*B419-data!$F$2*data!$E$4)/(B419^3+(data!$E$4+data!$C$2)*B419^2+(data!$E$4*data!$C$2-data!$R$2)*B419-data!$E$4*data!$F$2))</f>
        <v>5.9083145719835057</v>
      </c>
      <c r="E419" s="18">
        <f>IF(OR(A419&lt;data!$G$2,A419 &gt;data!$H$2),"",A419)</f>
        <v>5.6599999999999229</v>
      </c>
      <c r="F419" s="19">
        <f t="shared" si="30"/>
        <v>9.9850932501798404</v>
      </c>
      <c r="G419" s="19">
        <f t="shared" si="32"/>
        <v>5.9083145719835057</v>
      </c>
      <c r="H419" s="4" t="str">
        <f t="shared" si="33"/>
        <v/>
      </c>
      <c r="I419" s="4" t="e">
        <f>VLOOKUP(ROUND(A419,2),data!$B$6:$C$209,2,0)</f>
        <v>#N/A</v>
      </c>
      <c r="J419" s="4"/>
      <c r="K419" s="21">
        <f>sigmas!A419</f>
        <v>0</v>
      </c>
      <c r="L419" s="21">
        <f>sigmas!B419</f>
        <v>0</v>
      </c>
      <c r="M419" s="21">
        <f>sigmas!C419</f>
        <v>0</v>
      </c>
      <c r="N419" s="21">
        <f t="shared" si="34"/>
        <v>1</v>
      </c>
      <c r="O419" s="21" t="e">
        <f>LOG(N419/10^(-sgraph!$H$13))</f>
        <v>#VALUE!</v>
      </c>
      <c r="P419" s="21"/>
      <c r="Q419" s="21"/>
      <c r="R419" s="21"/>
    </row>
    <row r="420" spans="1:18" x14ac:dyDescent="0.2">
      <c r="A420" s="17">
        <f>A419+data!$I$2</f>
        <v>5.6699999999999227</v>
      </c>
      <c r="B420" s="17">
        <f t="shared" si="31"/>
        <v>2.13796208950261E-6</v>
      </c>
      <c r="C420" s="17">
        <f>(-data!$B$2)*((B420^3+data!$D$4*B420^2-(data!$F$2+data!$D$4*data!$A$2)*B420-data!$F$2*data!$D$4)/(B420^3+(data!$D$4+data!$C$2)*B420^2+(data!$D$4*data!$C$2-data!$R$2)*B420-data!$D$4*data!$F$2))</f>
        <v>9.9854324714207134</v>
      </c>
      <c r="D420" s="4">
        <f>(-data!$B$2)*((B420^3+data!$E$4*B420^2-(data!$F$2+data!$E$4*data!$A$2)*B420-data!$F$2*data!$E$4)/(B420^3+(data!$E$4+data!$C$2)*B420^2+(data!$E$4*data!$C$2-data!$R$2)*B420-data!$E$4*data!$F$2))</f>
        <v>5.963903769178625</v>
      </c>
      <c r="E420" s="18">
        <f>IF(OR(A420&lt;data!$G$2,A420 &gt;data!$H$2),"",A420)</f>
        <v>5.6699999999999227</v>
      </c>
      <c r="F420" s="19">
        <f t="shared" si="30"/>
        <v>9.9854324714207134</v>
      </c>
      <c r="G420" s="19">
        <f t="shared" si="32"/>
        <v>5.963903769178625</v>
      </c>
      <c r="H420" s="4" t="str">
        <f t="shared" si="33"/>
        <v/>
      </c>
      <c r="I420" s="4" t="e">
        <f>VLOOKUP(ROUND(A420,2),data!$B$6:$C$209,2,0)</f>
        <v>#N/A</v>
      </c>
      <c r="J420" s="4"/>
      <c r="K420" s="21">
        <f>sigmas!A420</f>
        <v>0</v>
      </c>
      <c r="L420" s="21">
        <f>sigmas!B420</f>
        <v>0</v>
      </c>
      <c r="M420" s="21">
        <f>sigmas!C420</f>
        <v>0</v>
      </c>
      <c r="N420" s="21">
        <f t="shared" si="34"/>
        <v>1</v>
      </c>
      <c r="O420" s="21" t="e">
        <f>LOG(N420/10^(-sgraph!$H$13))</f>
        <v>#VALUE!</v>
      </c>
      <c r="P420" s="21"/>
      <c r="Q420" s="21"/>
      <c r="R420" s="21"/>
    </row>
    <row r="421" spans="1:18" x14ac:dyDescent="0.2">
      <c r="A421" s="17">
        <f>A420+data!$I$2</f>
        <v>5.6799999999999224</v>
      </c>
      <c r="B421" s="17">
        <f t="shared" si="31"/>
        <v>2.0892961308544091E-6</v>
      </c>
      <c r="C421" s="17">
        <f>(-data!$B$2)*((B421^3+data!$D$4*B421^2-(data!$F$2+data!$D$4*data!$A$2)*B421-data!$F$2*data!$D$4)/(B421^3+(data!$D$4+data!$C$2)*B421^2+(data!$D$4*data!$C$2-data!$R$2)*B421-data!$D$4*data!$F$2))</f>
        <v>9.9857639926784429</v>
      </c>
      <c r="D421" s="4">
        <f>(-data!$B$2)*((B421^3+data!$E$4*B421^2-(data!$F$2+data!$E$4*data!$A$2)*B421-data!$F$2*data!$E$4)/(B421^3+(data!$E$4+data!$C$2)*B421^2+(data!$E$4*data!$C$2-data!$R$2)*B421-data!$E$4*data!$F$2))</f>
        <v>6.0192452491631379</v>
      </c>
      <c r="E421" s="18">
        <f>IF(OR(A421&lt;data!$G$2,A421 &gt;data!$H$2),"",A421)</f>
        <v>5.6799999999999224</v>
      </c>
      <c r="F421" s="19">
        <f t="shared" si="30"/>
        <v>9.9857639926784429</v>
      </c>
      <c r="G421" s="19">
        <f t="shared" si="32"/>
        <v>6.0192452491631379</v>
      </c>
      <c r="H421" s="4" t="str">
        <f t="shared" si="33"/>
        <v/>
      </c>
      <c r="I421" s="4" t="e">
        <f>VLOOKUP(ROUND(A421,2),data!$B$6:$C$209,2,0)</f>
        <v>#N/A</v>
      </c>
      <c r="J421" s="4"/>
      <c r="K421" s="21">
        <f>sigmas!A421</f>
        <v>0</v>
      </c>
      <c r="L421" s="21">
        <f>sigmas!B421</f>
        <v>0</v>
      </c>
      <c r="M421" s="21">
        <f>sigmas!C421</f>
        <v>0</v>
      </c>
      <c r="N421" s="21">
        <f t="shared" si="34"/>
        <v>1</v>
      </c>
      <c r="O421" s="21" t="e">
        <f>LOG(N421/10^(-sgraph!$H$13))</f>
        <v>#VALUE!</v>
      </c>
      <c r="P421" s="21"/>
      <c r="Q421" s="21"/>
      <c r="R421" s="21"/>
    </row>
    <row r="422" spans="1:18" x14ac:dyDescent="0.2">
      <c r="A422" s="17">
        <f>A421+data!$I$2</f>
        <v>5.6899999999999222</v>
      </c>
      <c r="B422" s="17">
        <f t="shared" si="31"/>
        <v>2.0417379446698945E-6</v>
      </c>
      <c r="C422" s="17">
        <f>(-data!$B$2)*((B422^3+data!$D$4*B422^2-(data!$F$2+data!$D$4*data!$A$2)*B422-data!$F$2*data!$D$4)/(B422^3+(data!$D$4+data!$C$2)*B422^2+(data!$D$4*data!$C$2-data!$R$2)*B422-data!$D$4*data!$F$2))</f>
        <v>9.9860879886554255</v>
      </c>
      <c r="D422" s="4">
        <f>(-data!$B$2)*((B422^3+data!$E$4*B422^2-(data!$F$2+data!$E$4*data!$A$2)*B422-data!$F$2*data!$E$4)/(B422^3+(data!$E$4+data!$C$2)*B422^2+(data!$E$4*data!$C$2-data!$R$2)*B422-data!$E$4*data!$F$2))</f>
        <v>6.0743261190363853</v>
      </c>
      <c r="E422" s="18">
        <f>IF(OR(A422&lt;data!$G$2,A422 &gt;data!$H$2),"",A422)</f>
        <v>5.6899999999999222</v>
      </c>
      <c r="F422" s="19">
        <f t="shared" si="30"/>
        <v>9.9860879886554255</v>
      </c>
      <c r="G422" s="19">
        <f t="shared" si="32"/>
        <v>6.0743261190363853</v>
      </c>
      <c r="H422" s="4" t="str">
        <f t="shared" si="33"/>
        <v/>
      </c>
      <c r="I422" s="4" t="e">
        <f>VLOOKUP(ROUND(A422,2),data!$B$6:$C$209,2,0)</f>
        <v>#N/A</v>
      </c>
      <c r="J422" s="4"/>
      <c r="K422" s="21">
        <f>sigmas!A422</f>
        <v>0</v>
      </c>
      <c r="L422" s="21">
        <f>sigmas!B422</f>
        <v>0</v>
      </c>
      <c r="M422" s="21">
        <f>sigmas!C422</f>
        <v>0</v>
      </c>
      <c r="N422" s="21">
        <f t="shared" si="34"/>
        <v>1</v>
      </c>
      <c r="O422" s="21" t="e">
        <f>LOG(N422/10^(-sgraph!$H$13))</f>
        <v>#VALUE!</v>
      </c>
      <c r="P422" s="21"/>
      <c r="Q422" s="21"/>
      <c r="R422" s="21"/>
    </row>
    <row r="423" spans="1:18" x14ac:dyDescent="0.2">
      <c r="A423" s="17">
        <f>A422+data!$I$2</f>
        <v>5.699999999999922</v>
      </c>
      <c r="B423" s="17">
        <f t="shared" si="31"/>
        <v>1.9952623149692366E-6</v>
      </c>
      <c r="C423" s="17">
        <f>(-data!$B$2)*((B423^3+data!$D$4*B423^2-(data!$F$2+data!$D$4*data!$A$2)*B423-data!$F$2*data!$D$4)/(B423^3+(data!$D$4+data!$C$2)*B423^2+(data!$D$4*data!$C$2-data!$R$2)*B423-data!$D$4*data!$F$2))</f>
        <v>9.9864046301123146</v>
      </c>
      <c r="D423" s="4">
        <f>(-data!$B$2)*((B423^3+data!$E$4*B423^2-(data!$F$2+data!$E$4*data!$A$2)*B423-data!$F$2*data!$E$4)/(B423^3+(data!$E$4+data!$C$2)*B423^2+(data!$E$4*data!$C$2-data!$R$2)*B423-data!$E$4*data!$F$2))</f>
        <v>6.1291337431888282</v>
      </c>
      <c r="E423" s="18">
        <f>IF(OR(A423&lt;data!$G$2,A423 &gt;data!$H$2),"",A423)</f>
        <v>5.699999999999922</v>
      </c>
      <c r="F423" s="19">
        <f t="shared" si="30"/>
        <v>9.9864046301123146</v>
      </c>
      <c r="G423" s="19">
        <f t="shared" si="32"/>
        <v>6.1291337431888282</v>
      </c>
      <c r="H423" s="4" t="str">
        <f t="shared" si="33"/>
        <v/>
      </c>
      <c r="I423" s="4" t="e">
        <f>VLOOKUP(ROUND(A423,2),data!$B$6:$C$209,2,0)</f>
        <v>#N/A</v>
      </c>
      <c r="J423" s="4"/>
      <c r="K423" s="21">
        <f>sigmas!A423</f>
        <v>0</v>
      </c>
      <c r="L423" s="21">
        <f>sigmas!B423</f>
        <v>0</v>
      </c>
      <c r="M423" s="21">
        <f>sigmas!C423</f>
        <v>0</v>
      </c>
      <c r="N423" s="21">
        <f t="shared" si="34"/>
        <v>1</v>
      </c>
      <c r="O423" s="21" t="e">
        <f>LOG(N423/10^(-sgraph!$H$13))</f>
        <v>#VALUE!</v>
      </c>
      <c r="P423" s="21"/>
      <c r="Q423" s="21"/>
      <c r="R423" s="21"/>
    </row>
    <row r="424" spans="1:18" x14ac:dyDescent="0.2">
      <c r="A424" s="17">
        <f>A423+data!$I$2</f>
        <v>5.7099999999999218</v>
      </c>
      <c r="B424" s="17">
        <f t="shared" si="31"/>
        <v>1.949844599758394E-6</v>
      </c>
      <c r="C424" s="17">
        <f>(-data!$B$2)*((B424^3+data!$D$4*B424^2-(data!$F$2+data!$D$4*data!$A$2)*B424-data!$F$2*data!$D$4)/(B424^3+(data!$D$4+data!$C$2)*B424^2+(data!$D$4*data!$C$2-data!$R$2)*B424-data!$D$4*data!$F$2))</f>
        <v>9.9867140839563895</v>
      </c>
      <c r="D424" s="4">
        <f>(-data!$B$2)*((B424^3+data!$E$4*B424^2-(data!$F$2+data!$E$4*data!$A$2)*B424-data!$F$2*data!$E$4)/(B424^3+(data!$E$4+data!$C$2)*B424^2+(data!$E$4*data!$C$2-data!$R$2)*B424-data!$E$4*data!$F$2))</f>
        <v>6.1836557538987673</v>
      </c>
      <c r="E424" s="18">
        <f>IF(OR(A424&lt;data!$G$2,A424 &gt;data!$H$2),"",A424)</f>
        <v>5.7099999999999218</v>
      </c>
      <c r="F424" s="19">
        <f t="shared" si="30"/>
        <v>9.9867140839563895</v>
      </c>
      <c r="G424" s="19">
        <f t="shared" si="32"/>
        <v>6.1836557538987673</v>
      </c>
      <c r="H424" s="4" t="str">
        <f t="shared" si="33"/>
        <v/>
      </c>
      <c r="I424" s="4" t="e">
        <f>VLOOKUP(ROUND(A424,2),data!$B$6:$C$209,2,0)</f>
        <v>#N/A</v>
      </c>
      <c r="J424" s="4"/>
      <c r="K424" s="21">
        <f>sigmas!A424</f>
        <v>0</v>
      </c>
      <c r="L424" s="21">
        <f>sigmas!B424</f>
        <v>0</v>
      </c>
      <c r="M424" s="21">
        <f>sigmas!C424</f>
        <v>0</v>
      </c>
      <c r="N424" s="21">
        <f t="shared" si="34"/>
        <v>1</v>
      </c>
      <c r="O424" s="21" t="e">
        <f>LOG(N424/10^(-sgraph!$H$13))</f>
        <v>#VALUE!</v>
      </c>
      <c r="P424" s="21"/>
      <c r="Q424" s="21"/>
      <c r="R424" s="21"/>
    </row>
    <row r="425" spans="1:18" x14ac:dyDescent="0.2">
      <c r="A425" s="17">
        <f>A424+data!$I$2</f>
        <v>5.7199999999999216</v>
      </c>
      <c r="B425" s="17">
        <f t="shared" si="31"/>
        <v>1.9054607179635882E-6</v>
      </c>
      <c r="C425" s="17">
        <f>(-data!$B$2)*((B425^3+data!$D$4*B425^2-(data!$F$2+data!$D$4*data!$A$2)*B425-data!$F$2*data!$D$4)/(B425^3+(data!$D$4+data!$C$2)*B425^2+(data!$D$4*data!$C$2-data!$R$2)*B425-data!$D$4*data!$F$2))</f>
        <v>9.9870165133279727</v>
      </c>
      <c r="D425" s="4">
        <f>(-data!$B$2)*((B425^3+data!$E$4*B425^2-(data!$F$2+data!$E$4*data!$A$2)*B425-data!$F$2*data!$E$4)/(B425^3+(data!$E$4+data!$C$2)*B425^2+(data!$E$4*data!$C$2-data!$R$2)*B425-data!$E$4*data!$F$2))</f>
        <v>6.2378800613816452</v>
      </c>
      <c r="E425" s="18">
        <f>IF(OR(A425&lt;data!$G$2,A425 &gt;data!$H$2),"",A425)</f>
        <v>5.7199999999999216</v>
      </c>
      <c r="F425" s="19">
        <f t="shared" si="30"/>
        <v>9.9870165133279727</v>
      </c>
      <c r="G425" s="19">
        <f t="shared" si="32"/>
        <v>6.2378800613816452</v>
      </c>
      <c r="H425" s="4" t="str">
        <f t="shared" si="33"/>
        <v/>
      </c>
      <c r="I425" s="4" t="e">
        <f>VLOOKUP(ROUND(A425,2),data!$B$6:$C$209,2,0)</f>
        <v>#N/A</v>
      </c>
      <c r="J425" s="4"/>
      <c r="K425" s="21">
        <f>sigmas!A425</f>
        <v>0</v>
      </c>
      <c r="L425" s="21">
        <f>sigmas!B425</f>
        <v>0</v>
      </c>
      <c r="M425" s="21">
        <f>sigmas!C425</f>
        <v>0</v>
      </c>
      <c r="N425" s="21">
        <f t="shared" si="34"/>
        <v>1</v>
      </c>
      <c r="O425" s="21" t="e">
        <f>LOG(N425/10^(-sgraph!$H$13))</f>
        <v>#VALUE!</v>
      </c>
      <c r="P425" s="21"/>
      <c r="Q425" s="21"/>
      <c r="R425" s="21"/>
    </row>
    <row r="426" spans="1:18" x14ac:dyDescent="0.2">
      <c r="A426" s="17">
        <f>A425+data!$I$2</f>
        <v>5.7299999999999214</v>
      </c>
      <c r="B426" s="17">
        <f t="shared" si="31"/>
        <v>1.8620871366632008E-6</v>
      </c>
      <c r="C426" s="17">
        <f>(-data!$B$2)*((B426^3+data!$D$4*B426^2-(data!$F$2+data!$D$4*data!$A$2)*B426-data!$F$2*data!$D$4)/(B426^3+(data!$D$4+data!$C$2)*B426^2+(data!$D$4*data!$C$2-data!$R$2)*B426-data!$D$4*data!$F$2))</f>
        <v>9.987312077684976</v>
      </c>
      <c r="D426" s="4">
        <f>(-data!$B$2)*((B426^3+data!$E$4*B426^2-(data!$F$2+data!$E$4*data!$A$2)*B426-data!$F$2*data!$E$4)/(B426^3+(data!$E$4+data!$C$2)*B426^2+(data!$E$4*data!$C$2-data!$R$2)*B426-data!$E$4*data!$F$2))</f>
        <v>6.2917948632776994</v>
      </c>
      <c r="E426" s="18">
        <f>IF(OR(A426&lt;data!$G$2,A426 &gt;data!$H$2),"",A426)</f>
        <v>5.7299999999999214</v>
      </c>
      <c r="F426" s="19">
        <f t="shared" si="30"/>
        <v>9.987312077684976</v>
      </c>
      <c r="G426" s="19">
        <f t="shared" si="32"/>
        <v>6.2917948632776994</v>
      </c>
      <c r="H426" s="4" t="str">
        <f t="shared" si="33"/>
        <v/>
      </c>
      <c r="I426" s="4" t="e">
        <f>VLOOKUP(ROUND(A426,2),data!$B$6:$C$209,2,0)</f>
        <v>#N/A</v>
      </c>
      <c r="J426" s="4"/>
      <c r="K426" s="21">
        <f>sigmas!A426</f>
        <v>0</v>
      </c>
      <c r="L426" s="21">
        <f>sigmas!B426</f>
        <v>0</v>
      </c>
      <c r="M426" s="21">
        <f>sigmas!C426</f>
        <v>0</v>
      </c>
      <c r="N426" s="21">
        <f t="shared" si="34"/>
        <v>1</v>
      </c>
      <c r="O426" s="21" t="e">
        <f>LOG(N426/10^(-sgraph!$H$13))</f>
        <v>#VALUE!</v>
      </c>
      <c r="P426" s="21"/>
      <c r="Q426" s="21"/>
      <c r="R426" s="21"/>
    </row>
    <row r="427" spans="1:18" x14ac:dyDescent="0.2">
      <c r="A427" s="17">
        <f>A426+data!$I$2</f>
        <v>5.7399999999999212</v>
      </c>
      <c r="B427" s="17">
        <f t="shared" si="31"/>
        <v>1.8197008586103129E-6</v>
      </c>
      <c r="C427" s="17">
        <f>(-data!$B$2)*((B427^3+data!$D$4*B427^2-(data!$F$2+data!$D$4*data!$A$2)*B427-data!$F$2*data!$D$4)/(B427^3+(data!$D$4+data!$C$2)*B427^2+(data!$D$4*data!$C$2-data!$R$2)*B427-data!$D$4*data!$F$2))</f>
        <v>9.9876009328855453</v>
      </c>
      <c r="D427" s="4">
        <f>(-data!$B$2)*((B427^3+data!$E$4*B427^2-(data!$F$2+data!$E$4*data!$A$2)*B427-data!$F$2*data!$E$4)/(B427^3+(data!$E$4+data!$C$2)*B427^2+(data!$E$4*data!$C$2-data!$R$2)*B427-data!$E$4*data!$F$2))</f>
        <v>6.3453886535656547</v>
      </c>
      <c r="E427" s="18">
        <f>IF(OR(A427&lt;data!$G$2,A427 &gt;data!$H$2),"",A427)</f>
        <v>5.7399999999999212</v>
      </c>
      <c r="F427" s="19">
        <f t="shared" si="30"/>
        <v>9.9876009328855453</v>
      </c>
      <c r="G427" s="19">
        <f t="shared" si="32"/>
        <v>6.3453886535656547</v>
      </c>
      <c r="H427" s="4" t="str">
        <f t="shared" si="33"/>
        <v/>
      </c>
      <c r="I427" s="4" t="e">
        <f>VLOOKUP(ROUND(A427,2),data!$B$6:$C$209,2,0)</f>
        <v>#N/A</v>
      </c>
      <c r="J427" s="4"/>
      <c r="K427" s="21">
        <f>sigmas!A427</f>
        <v>0</v>
      </c>
      <c r="L427" s="21">
        <f>sigmas!B427</f>
        <v>0</v>
      </c>
      <c r="M427" s="21">
        <f>sigmas!C427</f>
        <v>0</v>
      </c>
      <c r="N427" s="21">
        <f t="shared" si="34"/>
        <v>1</v>
      </c>
      <c r="O427" s="21" t="e">
        <f>LOG(N427/10^(-sgraph!$H$13))</f>
        <v>#VALUE!</v>
      </c>
      <c r="P427" s="21"/>
      <c r="Q427" s="21"/>
      <c r="R427" s="21"/>
    </row>
    <row r="428" spans="1:18" x14ac:dyDescent="0.2">
      <c r="A428" s="17">
        <f>A427+data!$I$2</f>
        <v>5.749999999999921</v>
      </c>
      <c r="B428" s="17">
        <f t="shared" si="31"/>
        <v>1.7782794100392448E-6</v>
      </c>
      <c r="C428" s="17">
        <f>(-data!$B$2)*((B428^3+data!$D$4*B428^2-(data!$F$2+data!$D$4*data!$A$2)*B428-data!$F$2*data!$D$4)/(B428^3+(data!$D$4+data!$C$2)*B428^2+(data!$D$4*data!$C$2-data!$R$2)*B428-data!$D$4*data!$F$2))</f>
        <v>9.9878832312688992</v>
      </c>
      <c r="D428" s="4">
        <f>(-data!$B$2)*((B428^3+data!$E$4*B428^2-(data!$F$2+data!$E$4*data!$A$2)*B428-data!$F$2*data!$E$4)/(B428^3+(data!$E$4+data!$C$2)*B428^2+(data!$E$4*data!$C$2-data!$R$2)*B428-data!$E$4*data!$F$2))</f>
        <v>6.3986502308921267</v>
      </c>
      <c r="E428" s="18">
        <f>IF(OR(A428&lt;data!$G$2,A428 &gt;data!$H$2),"",A428)</f>
        <v>5.749999999999921</v>
      </c>
      <c r="F428" s="19">
        <f t="shared" si="30"/>
        <v>9.9878832312688992</v>
      </c>
      <c r="G428" s="19">
        <f t="shared" si="32"/>
        <v>6.3986502308921267</v>
      </c>
      <c r="H428" s="4" t="str">
        <f t="shared" si="33"/>
        <v/>
      </c>
      <c r="I428" s="4" t="e">
        <f>VLOOKUP(ROUND(A428,2),data!$B$6:$C$209,2,0)</f>
        <v>#N/A</v>
      </c>
      <c r="J428" s="4"/>
      <c r="K428" s="21">
        <f>sigmas!A428</f>
        <v>0</v>
      </c>
      <c r="L428" s="21">
        <f>sigmas!B428</f>
        <v>0</v>
      </c>
      <c r="M428" s="21">
        <f>sigmas!C428</f>
        <v>0</v>
      </c>
      <c r="N428" s="21">
        <f t="shared" si="34"/>
        <v>1</v>
      </c>
      <c r="O428" s="21" t="e">
        <f>LOG(N428/10^(-sgraph!$H$13))</f>
        <v>#VALUE!</v>
      </c>
      <c r="P428" s="21"/>
      <c r="Q428" s="21"/>
      <c r="R428" s="21"/>
    </row>
    <row r="429" spans="1:18" x14ac:dyDescent="0.2">
      <c r="A429" s="17">
        <f>A428+data!$I$2</f>
        <v>5.7599999999999207</v>
      </c>
      <c r="B429" s="17">
        <f t="shared" si="31"/>
        <v>1.7378008287496904E-6</v>
      </c>
      <c r="C429" s="17">
        <f>(-data!$B$2)*((B429^3+data!$D$4*B429^2-(data!$F$2+data!$D$4*data!$A$2)*B429-data!$F$2*data!$D$4)/(B429^3+(data!$D$4+data!$C$2)*B429^2+(data!$D$4*data!$C$2-data!$R$2)*B429-data!$D$4*data!$F$2))</f>
        <v>9.9881591217343786</v>
      </c>
      <c r="D429" s="4">
        <f>(-data!$B$2)*((B429^3+data!$E$4*B429^2-(data!$F$2+data!$E$4*data!$A$2)*B429-data!$F$2*data!$E$4)/(B429^3+(data!$E$4+data!$C$2)*B429^2+(data!$E$4*data!$C$2-data!$R$2)*B429-data!$E$4*data!$F$2))</f>
        <v>6.4515687063080804</v>
      </c>
      <c r="E429" s="18">
        <f>IF(OR(A429&lt;data!$G$2,A429 &gt;data!$H$2),"",A429)</f>
        <v>5.7599999999999207</v>
      </c>
      <c r="F429" s="19">
        <f t="shared" si="30"/>
        <v>9.9881591217343786</v>
      </c>
      <c r="G429" s="19">
        <f t="shared" si="32"/>
        <v>6.4515687063080804</v>
      </c>
      <c r="H429" s="4" t="str">
        <f t="shared" si="33"/>
        <v/>
      </c>
      <c r="I429" s="4" t="e">
        <f>VLOOKUP(ROUND(A429,2),data!$B$6:$C$209,2,0)</f>
        <v>#N/A</v>
      </c>
      <c r="J429" s="4"/>
      <c r="K429" s="21">
        <f>sigmas!A429</f>
        <v>0</v>
      </c>
      <c r="L429" s="21">
        <f>sigmas!B429</f>
        <v>0</v>
      </c>
      <c r="M429" s="21">
        <f>sigmas!C429</f>
        <v>0</v>
      </c>
      <c r="N429" s="21">
        <f t="shared" si="34"/>
        <v>1</v>
      </c>
      <c r="O429" s="21" t="e">
        <f>LOG(N429/10^(-sgraph!$H$13))</f>
        <v>#VALUE!</v>
      </c>
      <c r="P429" s="21"/>
      <c r="Q429" s="21"/>
      <c r="R429" s="21"/>
    </row>
    <row r="430" spans="1:18" x14ac:dyDescent="0.2">
      <c r="A430" s="17">
        <f>A429+data!$I$2</f>
        <v>5.7699999999999205</v>
      </c>
      <c r="B430" s="17">
        <f t="shared" si="31"/>
        <v>1.6982436524620521E-6</v>
      </c>
      <c r="C430" s="17">
        <f>(-data!$B$2)*((B430^3+data!$D$4*B430^2-(data!$F$2+data!$D$4*data!$A$2)*B430-data!$F$2*data!$D$4)/(B430^3+(data!$D$4+data!$C$2)*B430^2+(data!$D$4*data!$C$2-data!$R$2)*B430-data!$D$4*data!$F$2))</f>
        <v>9.9884287498187625</v>
      </c>
      <c r="D430" s="4">
        <f>(-data!$B$2)*((B430^3+data!$E$4*B430^2-(data!$F$2+data!$E$4*data!$A$2)*B430-data!$F$2*data!$E$4)/(B430^3+(data!$E$4+data!$C$2)*B430^2+(data!$E$4*data!$C$2-data!$R$2)*B430-data!$E$4*data!$F$2))</f>
        <v>6.5041335104058682</v>
      </c>
      <c r="E430" s="18">
        <f>IF(OR(A430&lt;data!$G$2,A430 &gt;data!$H$2),"",A430)</f>
        <v>5.7699999999999205</v>
      </c>
      <c r="F430" s="19">
        <f t="shared" si="30"/>
        <v>9.9884287498187625</v>
      </c>
      <c r="G430" s="19">
        <f t="shared" si="32"/>
        <v>6.5041335104058682</v>
      </c>
      <c r="H430" s="4" t="str">
        <f t="shared" si="33"/>
        <v/>
      </c>
      <c r="I430" s="4" t="e">
        <f>VLOOKUP(ROUND(A430,2),data!$B$6:$C$209,2,0)</f>
        <v>#N/A</v>
      </c>
      <c r="J430" s="4"/>
      <c r="K430" s="21">
        <f>sigmas!A430</f>
        <v>0</v>
      </c>
      <c r="L430" s="21">
        <f>sigmas!B430</f>
        <v>0</v>
      </c>
      <c r="M430" s="21">
        <f>sigmas!C430</f>
        <v>0</v>
      </c>
      <c r="N430" s="21">
        <f t="shared" si="34"/>
        <v>1</v>
      </c>
      <c r="O430" s="21" t="e">
        <f>LOG(N430/10^(-sgraph!$H$13))</f>
        <v>#VALUE!</v>
      </c>
      <c r="P430" s="21"/>
      <c r="Q430" s="21"/>
      <c r="R430" s="21"/>
    </row>
    <row r="431" spans="1:18" x14ac:dyDescent="0.2">
      <c r="A431" s="17">
        <f>A430+data!$I$2</f>
        <v>5.7799999999999203</v>
      </c>
      <c r="B431" s="17">
        <f t="shared" si="31"/>
        <v>1.6595869074378646E-6</v>
      </c>
      <c r="C431" s="17">
        <f>(-data!$B$2)*((B431^3+data!$D$4*B431^2-(data!$F$2+data!$D$4*data!$A$2)*B431-data!$F$2*data!$D$4)/(B431^3+(data!$D$4+data!$C$2)*B431^2+(data!$D$4*data!$C$2-data!$R$2)*B431-data!$D$4*data!$F$2))</f>
        <v>9.9886922577718451</v>
      </c>
      <c r="D431" s="4">
        <f>(-data!$B$2)*((B431^3+data!$E$4*B431^2-(data!$F$2+data!$E$4*data!$A$2)*B431-data!$F$2*data!$E$4)/(B431^3+(data!$E$4+data!$C$2)*B431^2+(data!$E$4*data!$C$2-data!$R$2)*B431-data!$E$4*data!$F$2))</f>
        <v>6.5563343998518988</v>
      </c>
      <c r="E431" s="18">
        <f>IF(OR(A431&lt;data!$G$2,A431 &gt;data!$H$2),"",A431)</f>
        <v>5.7799999999999203</v>
      </c>
      <c r="F431" s="19">
        <f t="shared" si="30"/>
        <v>9.9886922577718451</v>
      </c>
      <c r="G431" s="19">
        <f t="shared" si="32"/>
        <v>6.5563343998518988</v>
      </c>
      <c r="H431" s="4" t="str">
        <f t="shared" si="33"/>
        <v/>
      </c>
      <c r="I431" s="4" t="e">
        <f>VLOOKUP(ROUND(A431,2),data!$B$6:$C$209,2,0)</f>
        <v>#N/A</v>
      </c>
      <c r="J431" s="4"/>
      <c r="K431" s="21">
        <f>sigmas!A431</f>
        <v>0</v>
      </c>
      <c r="L431" s="21">
        <f>sigmas!B431</f>
        <v>0</v>
      </c>
      <c r="M431" s="21">
        <f>sigmas!C431</f>
        <v>0</v>
      </c>
      <c r="N431" s="21">
        <f t="shared" si="34"/>
        <v>1</v>
      </c>
      <c r="O431" s="21" t="e">
        <f>LOG(N431/10^(-sgraph!$H$13))</f>
        <v>#VALUE!</v>
      </c>
      <c r="P431" s="21"/>
      <c r="Q431" s="21"/>
      <c r="R431" s="21"/>
    </row>
    <row r="432" spans="1:18" x14ac:dyDescent="0.2">
      <c r="A432" s="17">
        <f>A431+data!$I$2</f>
        <v>5.7899999999999201</v>
      </c>
      <c r="B432" s="17">
        <f t="shared" si="31"/>
        <v>1.6218100973592271E-6</v>
      </c>
      <c r="C432" s="17">
        <f>(-data!$B$2)*((B432^3+data!$D$4*B432^2-(data!$F$2+data!$D$4*data!$A$2)*B432-data!$F$2*data!$D$4)/(B432^3+(data!$D$4+data!$C$2)*B432^2+(data!$D$4*data!$C$2-data!$R$2)*B432-data!$D$4*data!$F$2))</f>
        <v>9.9889497846303765</v>
      </c>
      <c r="D432" s="4">
        <f>(-data!$B$2)*((B432^3+data!$E$4*B432^2-(data!$F$2+data!$E$4*data!$A$2)*B432-data!$F$2*data!$E$4)/(B432^3+(data!$E$4+data!$C$2)*B432^2+(data!$E$4*data!$C$2-data!$R$2)*B432-data!$E$4*data!$F$2))</f>
        <v>6.6081614633121104</v>
      </c>
      <c r="E432" s="18">
        <f>IF(OR(A432&lt;data!$G$2,A432 &gt;data!$H$2),"",A432)</f>
        <v>5.7899999999999201</v>
      </c>
      <c r="F432" s="19">
        <f t="shared" si="30"/>
        <v>9.9889497846303765</v>
      </c>
      <c r="G432" s="19">
        <f t="shared" si="32"/>
        <v>6.6081614633121104</v>
      </c>
      <c r="H432" s="4" t="str">
        <f t="shared" si="33"/>
        <v/>
      </c>
      <c r="I432" s="4" t="e">
        <f>VLOOKUP(ROUND(A432,2),data!$B$6:$C$209,2,0)</f>
        <v>#N/A</v>
      </c>
      <c r="J432" s="4"/>
      <c r="K432" s="21">
        <f>sigmas!A432</f>
        <v>0</v>
      </c>
      <c r="L432" s="21">
        <f>sigmas!B432</f>
        <v>0</v>
      </c>
      <c r="M432" s="21">
        <f>sigmas!C432</f>
        <v>0</v>
      </c>
      <c r="N432" s="21">
        <f t="shared" si="34"/>
        <v>1</v>
      </c>
      <c r="O432" s="21" t="e">
        <f>LOG(N432/10^(-sgraph!$H$13))</f>
        <v>#VALUE!</v>
      </c>
      <c r="P432" s="21"/>
      <c r="Q432" s="21"/>
      <c r="R432" s="21"/>
    </row>
    <row r="433" spans="1:18" x14ac:dyDescent="0.2">
      <c r="A433" s="17">
        <f>A432+data!$I$2</f>
        <v>5.7999999999999199</v>
      </c>
      <c r="B433" s="17">
        <f t="shared" si="31"/>
        <v>1.584893192461404E-6</v>
      </c>
      <c r="C433" s="17">
        <f>(-data!$B$2)*((B433^3+data!$D$4*B433^2-(data!$F$2+data!$D$4*data!$A$2)*B433-data!$F$2*data!$D$4)/(B433^3+(data!$D$4+data!$C$2)*B433^2+(data!$D$4*data!$C$2-data!$R$2)*B433-data!$D$4*data!$F$2))</f>
        <v>9.9892014662903339</v>
      </c>
      <c r="D433" s="4">
        <f>(-data!$B$2)*((B433^3+data!$E$4*B433^2-(data!$F$2+data!$E$4*data!$A$2)*B433-data!$F$2*data!$E$4)/(B433^3+(data!$E$4+data!$C$2)*B433^2+(data!$E$4*data!$C$2-data!$R$2)*B433-data!$E$4*data!$F$2))</f>
        <v>6.6596051267690122</v>
      </c>
      <c r="E433" s="18">
        <f>IF(OR(A433&lt;data!$G$2,A433 &gt;data!$H$2),"",A433)</f>
        <v>5.7999999999999199</v>
      </c>
      <c r="F433" s="19">
        <f t="shared" si="30"/>
        <v>9.9892014662903339</v>
      </c>
      <c r="G433" s="19">
        <f t="shared" si="32"/>
        <v>6.6596051267690122</v>
      </c>
      <c r="H433" s="4" t="str">
        <f t="shared" si="33"/>
        <v/>
      </c>
      <c r="I433" s="4" t="e">
        <f>VLOOKUP(ROUND(A433,2),data!$B$6:$C$209,2,0)</f>
        <v>#N/A</v>
      </c>
      <c r="J433" s="4"/>
      <c r="K433" s="21">
        <f>sigmas!A433</f>
        <v>0</v>
      </c>
      <c r="L433" s="21">
        <f>sigmas!B433</f>
        <v>0</v>
      </c>
      <c r="M433" s="21">
        <f>sigmas!C433</f>
        <v>0</v>
      </c>
      <c r="N433" s="21">
        <f t="shared" si="34"/>
        <v>1</v>
      </c>
      <c r="O433" s="21" t="e">
        <f>LOG(N433/10^(-sgraph!$H$13))</f>
        <v>#VALUE!</v>
      </c>
      <c r="P433" s="21"/>
      <c r="Q433" s="21"/>
      <c r="R433" s="21"/>
    </row>
    <row r="434" spans="1:18" x14ac:dyDescent="0.2">
      <c r="A434" s="17">
        <f>A433+data!$I$2</f>
        <v>5.8099999999999197</v>
      </c>
      <c r="B434" s="17">
        <f t="shared" si="31"/>
        <v>1.5488166189127655E-6</v>
      </c>
      <c r="C434" s="17">
        <f>(-data!$B$2)*((B434^3+data!$D$4*B434^2-(data!$F$2+data!$D$4*data!$A$2)*B434-data!$F$2*data!$D$4)/(B434^3+(data!$D$4+data!$C$2)*B434^2+(data!$D$4*data!$C$2-data!$R$2)*B434-data!$D$4*data!$F$2))</f>
        <v>9.9894474355776168</v>
      </c>
      <c r="D434" s="4">
        <f>(-data!$B$2)*((B434^3+data!$E$4*B434^2-(data!$F$2+data!$E$4*data!$A$2)*B434-data!$F$2*data!$E$4)/(B434^3+(data!$E$4+data!$C$2)*B434^2+(data!$E$4*data!$C$2-data!$R$2)*B434-data!$E$4*data!$F$2))</f>
        <v>6.7106561582309974</v>
      </c>
      <c r="E434" s="18">
        <f>IF(OR(A434&lt;data!$G$2,A434 &gt;data!$H$2),"",A434)</f>
        <v>5.8099999999999197</v>
      </c>
      <c r="F434" s="19">
        <f t="shared" si="30"/>
        <v>9.9894474355776168</v>
      </c>
      <c r="G434" s="19">
        <f t="shared" si="32"/>
        <v>6.7106561582309974</v>
      </c>
      <c r="H434" s="4" t="str">
        <f t="shared" si="33"/>
        <v/>
      </c>
      <c r="I434" s="4" t="e">
        <f>VLOOKUP(ROUND(A434,2),data!$B$6:$C$209,2,0)</f>
        <v>#N/A</v>
      </c>
      <c r="J434" s="4"/>
      <c r="K434" s="21">
        <f>sigmas!A434</f>
        <v>0</v>
      </c>
      <c r="L434" s="21">
        <f>sigmas!B434</f>
        <v>0</v>
      </c>
      <c r="M434" s="21">
        <f>sigmas!C434</f>
        <v>0</v>
      </c>
      <c r="N434" s="21">
        <f t="shared" si="34"/>
        <v>1</v>
      </c>
      <c r="O434" s="21" t="e">
        <f>LOG(N434/10^(-sgraph!$H$13))</f>
        <v>#VALUE!</v>
      </c>
      <c r="P434" s="21"/>
      <c r="Q434" s="21"/>
      <c r="R434" s="21"/>
    </row>
    <row r="435" spans="1:18" x14ac:dyDescent="0.2">
      <c r="A435" s="17">
        <f>A434+data!$I$2</f>
        <v>5.8199999999999195</v>
      </c>
      <c r="B435" s="17">
        <f t="shared" si="31"/>
        <v>1.5135612484364859E-6</v>
      </c>
      <c r="C435" s="17">
        <f>(-data!$B$2)*((B435^3+data!$D$4*B435^2-(data!$F$2+data!$D$4*data!$A$2)*B435-data!$F$2*data!$D$4)/(B435^3+(data!$D$4+data!$C$2)*B435^2+(data!$D$4*data!$C$2-data!$R$2)*B435-data!$D$4*data!$F$2))</f>
        <v>9.9896878223171672</v>
      </c>
      <c r="D435" s="4">
        <f>(-data!$B$2)*((B435^3+data!$E$4*B435^2-(data!$F$2+data!$E$4*data!$A$2)*B435-data!$F$2*data!$E$4)/(B435^3+(data!$E$4+data!$C$2)*B435^2+(data!$E$4*data!$C$2-data!$R$2)*B435-data!$E$4*data!$F$2))</f>
        <v>6.761305671836185</v>
      </c>
      <c r="E435" s="18">
        <f>IF(OR(A435&lt;data!$G$2,A435 &gt;data!$H$2),"",A435)</f>
        <v>5.8199999999999195</v>
      </c>
      <c r="F435" s="19">
        <f t="shared" si="30"/>
        <v>9.9896878223171672</v>
      </c>
      <c r="G435" s="19">
        <f t="shared" si="32"/>
        <v>6.761305671836185</v>
      </c>
      <c r="H435" s="4" t="str">
        <f t="shared" si="33"/>
        <v/>
      </c>
      <c r="I435" s="4" t="e">
        <f>VLOOKUP(ROUND(A435,2),data!$B$6:$C$209,2,0)</f>
        <v>#N/A</v>
      </c>
      <c r="J435" s="4"/>
      <c r="K435" s="21">
        <f>sigmas!A435</f>
        <v>0</v>
      </c>
      <c r="L435" s="21">
        <f>sigmas!B435</f>
        <v>0</v>
      </c>
      <c r="M435" s="21">
        <f>sigmas!C435</f>
        <v>0</v>
      </c>
      <c r="N435" s="21">
        <f t="shared" si="34"/>
        <v>1</v>
      </c>
      <c r="O435" s="21" t="e">
        <f>LOG(N435/10^(-sgraph!$H$13))</f>
        <v>#VALUE!</v>
      </c>
      <c r="P435" s="21"/>
      <c r="Q435" s="21"/>
      <c r="R435" s="21"/>
    </row>
    <row r="436" spans="1:18" x14ac:dyDescent="0.2">
      <c r="A436" s="17">
        <f>A435+data!$I$2</f>
        <v>5.8299999999999192</v>
      </c>
      <c r="B436" s="17">
        <f t="shared" si="31"/>
        <v>1.4791083881684817E-6</v>
      </c>
      <c r="C436" s="17">
        <f>(-data!$B$2)*((B436^3+data!$D$4*B436^2-(data!$F$2+data!$D$4*data!$A$2)*B436-data!$F$2*data!$D$4)/(B436^3+(data!$D$4+data!$C$2)*B436^2+(data!$D$4*data!$C$2-data!$R$2)*B436-data!$D$4*data!$F$2))</f>
        <v>9.9899227534005401</v>
      </c>
      <c r="D436" s="4">
        <f>(-data!$B$2)*((B436^3+data!$E$4*B436^2-(data!$F$2+data!$E$4*data!$A$2)*B436-data!$F$2*data!$E$4)/(B436^3+(data!$E$4+data!$C$2)*B436^2+(data!$E$4*data!$C$2-data!$R$2)*B436-data!$E$4*data!$F$2))</f>
        <v>6.8115451313548503</v>
      </c>
      <c r="E436" s="18">
        <f>IF(OR(A436&lt;data!$G$2,A436 &gt;data!$H$2),"",A436)</f>
        <v>5.8299999999999192</v>
      </c>
      <c r="F436" s="19">
        <f t="shared" si="30"/>
        <v>9.9899227534005401</v>
      </c>
      <c r="G436" s="19">
        <f t="shared" si="32"/>
        <v>6.8115451313548503</v>
      </c>
      <c r="H436" s="4" t="str">
        <f t="shared" si="33"/>
        <v/>
      </c>
      <c r="I436" s="4" t="e">
        <f>VLOOKUP(ROUND(A436,2),data!$B$6:$C$209,2,0)</f>
        <v>#N/A</v>
      </c>
      <c r="J436" s="4"/>
      <c r="K436" s="21">
        <f>sigmas!A436</f>
        <v>0</v>
      </c>
      <c r="L436" s="21">
        <f>sigmas!B436</f>
        <v>0</v>
      </c>
      <c r="M436" s="21">
        <f>sigmas!C436</f>
        <v>0</v>
      </c>
      <c r="N436" s="21">
        <f t="shared" si="34"/>
        <v>1</v>
      </c>
      <c r="O436" s="21" t="e">
        <f>LOG(N436/10^(-sgraph!$H$13))</f>
        <v>#VALUE!</v>
      </c>
      <c r="P436" s="21"/>
      <c r="Q436" s="21"/>
      <c r="R436" s="21"/>
    </row>
    <row r="437" spans="1:18" x14ac:dyDescent="0.2">
      <c r="A437" s="17">
        <f>A436+data!$I$2</f>
        <v>5.839999999999919</v>
      </c>
      <c r="B437" s="17">
        <f t="shared" si="31"/>
        <v>1.4454397707461956E-6</v>
      </c>
      <c r="C437" s="17">
        <f>(-data!$B$2)*((B437^3+data!$D$4*B437^2-(data!$F$2+data!$D$4*data!$A$2)*B437-data!$F$2*data!$D$4)/(B437^3+(data!$D$4+data!$C$2)*B437^2+(data!$D$4*data!$C$2-data!$R$2)*B437-data!$D$4*data!$F$2))</f>
        <v>9.9901523528520109</v>
      </c>
      <c r="D437" s="4">
        <f>(-data!$B$2)*((B437^3+data!$E$4*B437^2-(data!$F$2+data!$E$4*data!$A$2)*B437-data!$F$2*data!$E$4)/(B437^3+(data!$E$4+data!$C$2)*B437^2+(data!$E$4*data!$C$2-data!$R$2)*B437-data!$E$4*data!$F$2))</f>
        <v>6.861366353096046</v>
      </c>
      <c r="E437" s="18">
        <f>IF(OR(A437&lt;data!$G$2,A437 &gt;data!$H$2),"",A437)</f>
        <v>5.839999999999919</v>
      </c>
      <c r="F437" s="19">
        <f t="shared" si="30"/>
        <v>9.9901523528520109</v>
      </c>
      <c r="G437" s="19">
        <f t="shared" si="32"/>
        <v>6.861366353096046</v>
      </c>
      <c r="H437" s="4" t="str">
        <f t="shared" si="33"/>
        <v/>
      </c>
      <c r="I437" s="4" t="e">
        <f>VLOOKUP(ROUND(A437,2),data!$B$6:$C$209,2,0)</f>
        <v>#N/A</v>
      </c>
      <c r="J437" s="4"/>
      <c r="K437" s="21">
        <f>sigmas!A437</f>
        <v>0</v>
      </c>
      <c r="L437" s="21">
        <f>sigmas!B437</f>
        <v>0</v>
      </c>
      <c r="M437" s="21">
        <f>sigmas!C437</f>
        <v>0</v>
      </c>
      <c r="N437" s="21">
        <f t="shared" si="34"/>
        <v>1</v>
      </c>
      <c r="O437" s="21" t="e">
        <f>LOG(N437/10^(-sgraph!$H$13))</f>
        <v>#VALUE!</v>
      </c>
      <c r="P437" s="21"/>
      <c r="Q437" s="21"/>
      <c r="R437" s="21"/>
    </row>
    <row r="438" spans="1:18" x14ac:dyDescent="0.2">
      <c r="A438" s="17">
        <f>A437+data!$I$2</f>
        <v>5.8499999999999188</v>
      </c>
      <c r="B438" s="17">
        <f t="shared" si="31"/>
        <v>1.4125375446230165E-6</v>
      </c>
      <c r="C438" s="17">
        <f>(-data!$B$2)*((B438^3+data!$D$4*B438^2-(data!$F$2+data!$D$4*data!$A$2)*B438-data!$F$2*data!$D$4)/(B438^3+(data!$D$4+data!$C$2)*B438^2+(data!$D$4*data!$C$2-data!$R$2)*B438-data!$D$4*data!$F$2))</f>
        <v>9.9903767418931793</v>
      </c>
      <c r="D438" s="4">
        <f>(-data!$B$2)*((B438^3+data!$E$4*B438^2-(data!$F$2+data!$E$4*data!$A$2)*B438-data!$F$2*data!$E$4)/(B438^3+(data!$E$4+data!$C$2)*B438^2+(data!$E$4*data!$C$2-data!$R$2)*B438-data!$E$4*data!$F$2))</f>
        <v>6.9107615082255061</v>
      </c>
      <c r="E438" s="18">
        <f>IF(OR(A438&lt;data!$G$2,A438 &gt;data!$H$2),"",A438)</f>
        <v>5.8499999999999188</v>
      </c>
      <c r="F438" s="19">
        <f t="shared" si="30"/>
        <v>9.9903767418931793</v>
      </c>
      <c r="G438" s="19">
        <f t="shared" si="32"/>
        <v>6.9107615082255061</v>
      </c>
      <c r="H438" s="4" t="str">
        <f t="shared" si="33"/>
        <v/>
      </c>
      <c r="I438" s="4" t="e">
        <f>VLOOKUP(ROUND(A438,2),data!$B$6:$C$209,2,0)</f>
        <v>#N/A</v>
      </c>
      <c r="J438" s="4"/>
      <c r="K438" s="21">
        <f>sigmas!A438</f>
        <v>0</v>
      </c>
      <c r="L438" s="21">
        <f>sigmas!B438</f>
        <v>0</v>
      </c>
      <c r="M438" s="21">
        <f>sigmas!C438</f>
        <v>0</v>
      </c>
      <c r="N438" s="21">
        <f t="shared" si="34"/>
        <v>1</v>
      </c>
      <c r="O438" s="21" t="e">
        <f>LOG(N438/10^(-sgraph!$H$13))</f>
        <v>#VALUE!</v>
      </c>
      <c r="P438" s="21"/>
      <c r="Q438" s="21"/>
      <c r="R438" s="21"/>
    </row>
    <row r="439" spans="1:18" x14ac:dyDescent="0.2">
      <c r="A439" s="17">
        <f>A438+data!$I$2</f>
        <v>5.8599999999999186</v>
      </c>
      <c r="B439" s="17">
        <f t="shared" si="31"/>
        <v>1.3803842646031411E-6</v>
      </c>
      <c r="C439" s="17">
        <f>(-data!$B$2)*((B439^3+data!$D$4*B439^2-(data!$F$2+data!$D$4*data!$A$2)*B439-data!$F$2*data!$D$4)/(B439^3+(data!$D$4+data!$C$2)*B439^2+(data!$D$4*data!$C$2-data!$R$2)*B439-data!$D$4*data!$F$2))</f>
        <v>9.9905960390061743</v>
      </c>
      <c r="D439" s="4">
        <f>(-data!$B$2)*((B439^3+data!$E$4*B439^2-(data!$F$2+data!$E$4*data!$A$2)*B439-data!$F$2*data!$E$4)/(B439^3+(data!$E$4+data!$C$2)*B439^2+(data!$E$4*data!$C$2-data!$R$2)*B439-data!$E$4*data!$F$2))</f>
        <v>6.9597231245035278</v>
      </c>
      <c r="E439" s="18">
        <f>IF(OR(A439&lt;data!$G$2,A439 &gt;data!$H$2),"",A439)</f>
        <v>5.8599999999999186</v>
      </c>
      <c r="F439" s="19">
        <f t="shared" si="30"/>
        <v>9.9905960390061743</v>
      </c>
      <c r="G439" s="19">
        <f t="shared" si="32"/>
        <v>6.9597231245035278</v>
      </c>
      <c r="H439" s="4" t="str">
        <f t="shared" si="33"/>
        <v/>
      </c>
      <c r="I439" s="4" t="e">
        <f>VLOOKUP(ROUND(A439,2),data!$B$6:$C$209,2,0)</f>
        <v>#N/A</v>
      </c>
      <c r="J439" s="4"/>
      <c r="K439" s="21">
        <f>sigmas!A439</f>
        <v>0</v>
      </c>
      <c r="L439" s="21">
        <f>sigmas!B439</f>
        <v>0</v>
      </c>
      <c r="M439" s="21">
        <f>sigmas!C439</f>
        <v>0</v>
      </c>
      <c r="N439" s="21">
        <f t="shared" si="34"/>
        <v>1</v>
      </c>
      <c r="O439" s="21" t="e">
        <f>LOG(N439/10^(-sgraph!$H$13))</f>
        <v>#VALUE!</v>
      </c>
      <c r="P439" s="21"/>
      <c r="Q439" s="21"/>
      <c r="R439" s="21"/>
    </row>
    <row r="440" spans="1:18" x14ac:dyDescent="0.2">
      <c r="A440" s="17">
        <f>A439+data!$I$2</f>
        <v>5.8699999999999184</v>
      </c>
      <c r="B440" s="17">
        <f t="shared" si="31"/>
        <v>1.348962882591904E-6</v>
      </c>
      <c r="C440" s="17">
        <f>(-data!$B$2)*((B440^3+data!$D$4*B440^2-(data!$F$2+data!$D$4*data!$A$2)*B440-data!$F$2*data!$D$4)/(B440^3+(data!$D$4+data!$C$2)*B440^2+(data!$D$4*data!$C$2-data!$R$2)*B440-data!$D$4*data!$F$2))</f>
        <v>9.9908103599954075</v>
      </c>
      <c r="D440" s="4">
        <f>(-data!$B$2)*((B440^3+data!$E$4*B440^2-(data!$F$2+data!$E$4*data!$A$2)*B440-data!$F$2*data!$E$4)/(B440^3+(data!$E$4+data!$C$2)*B440^2+(data!$E$4*data!$C$2-data!$R$2)*B440-data!$E$4*data!$F$2))</f>
        <v>7.0082440874527974</v>
      </c>
      <c r="E440" s="18">
        <f>IF(OR(A440&lt;data!$G$2,A440 &gt;data!$H$2),"",A440)</f>
        <v>5.8699999999999184</v>
      </c>
      <c r="F440" s="19">
        <f t="shared" si="30"/>
        <v>9.9908103599954075</v>
      </c>
      <c r="G440" s="19">
        <f t="shared" si="32"/>
        <v>7.0082440874527974</v>
      </c>
      <c r="H440" s="4" t="str">
        <f t="shared" si="33"/>
        <v/>
      </c>
      <c r="I440" s="4" t="e">
        <f>VLOOKUP(ROUND(A440,2),data!$B$6:$C$209,2,0)</f>
        <v>#N/A</v>
      </c>
      <c r="J440" s="4"/>
      <c r="K440" s="21">
        <f>sigmas!A440</f>
        <v>0</v>
      </c>
      <c r="L440" s="21">
        <f>sigmas!B440</f>
        <v>0</v>
      </c>
      <c r="M440" s="21">
        <f>sigmas!C440</f>
        <v>0</v>
      </c>
      <c r="N440" s="21">
        <f t="shared" si="34"/>
        <v>1</v>
      </c>
      <c r="O440" s="21" t="e">
        <f>LOG(N440/10^(-sgraph!$H$13))</f>
        <v>#VALUE!</v>
      </c>
      <c r="P440" s="21"/>
      <c r="Q440" s="21"/>
      <c r="R440" s="21"/>
    </row>
    <row r="441" spans="1:18" x14ac:dyDescent="0.2">
      <c r="A441" s="17">
        <f>A440+data!$I$2</f>
        <v>5.8799999999999182</v>
      </c>
      <c r="B441" s="17">
        <f t="shared" si="31"/>
        <v>1.3182567385566543E-6</v>
      </c>
      <c r="C441" s="17">
        <f>(-data!$B$2)*((B441^3+data!$D$4*B441^2-(data!$F$2+data!$D$4*data!$A$2)*B441-data!$F$2*data!$D$4)/(B441^3+(data!$D$4+data!$C$2)*B441^2+(data!$D$4*data!$C$2-data!$R$2)*B441-data!$D$4*data!$F$2))</f>
        <v>9.9910198180480077</v>
      </c>
      <c r="D441" s="4">
        <f>(-data!$B$2)*((B441^3+data!$E$4*B441^2-(data!$F$2+data!$E$4*data!$A$2)*B441-data!$F$2*data!$E$4)/(B441^3+(data!$E$4+data!$C$2)*B441^2+(data!$E$4*data!$C$2-data!$R$2)*B441-data!$E$4*data!$F$2))</f>
        <v>7.0563176409674924</v>
      </c>
      <c r="E441" s="18">
        <f>IF(OR(A441&lt;data!$G$2,A441 &gt;data!$H$2),"",A441)</f>
        <v>5.8799999999999182</v>
      </c>
      <c r="F441" s="19">
        <f t="shared" si="30"/>
        <v>9.9910198180480077</v>
      </c>
      <c r="G441" s="19">
        <f t="shared" si="32"/>
        <v>7.0563176409674924</v>
      </c>
      <c r="H441" s="4" t="str">
        <f t="shared" si="33"/>
        <v/>
      </c>
      <c r="I441" s="4" t="e">
        <f>VLOOKUP(ROUND(A441,2),data!$B$6:$C$209,2,0)</f>
        <v>#N/A</v>
      </c>
      <c r="J441" s="4"/>
      <c r="K441" s="21">
        <f>sigmas!A441</f>
        <v>0</v>
      </c>
      <c r="L441" s="21">
        <f>sigmas!B441</f>
        <v>0</v>
      </c>
      <c r="M441" s="21">
        <f>sigmas!C441</f>
        <v>0</v>
      </c>
      <c r="N441" s="21">
        <f t="shared" si="34"/>
        <v>1</v>
      </c>
      <c r="O441" s="21" t="e">
        <f>LOG(N441/10^(-sgraph!$H$13))</f>
        <v>#VALUE!</v>
      </c>
      <c r="P441" s="21"/>
      <c r="Q441" s="21"/>
      <c r="R441" s="21"/>
    </row>
    <row r="442" spans="1:18" x14ac:dyDescent="0.2">
      <c r="A442" s="17">
        <f>A441+data!$I$2</f>
        <v>5.889999999999918</v>
      </c>
      <c r="B442" s="17">
        <f t="shared" si="31"/>
        <v>1.2882495516933757E-6</v>
      </c>
      <c r="C442" s="17">
        <f>(-data!$B$2)*((B442^3+data!$D$4*B442^2-(data!$F$2+data!$D$4*data!$A$2)*B442-data!$F$2*data!$D$4)/(B442^3+(data!$D$4+data!$C$2)*B442^2+(data!$D$4*data!$C$2-data!$R$2)*B442-data!$D$4*data!$F$2))</f>
        <v>9.991224523792873</v>
      </c>
      <c r="D442" s="4">
        <f>(-data!$B$2)*((B442^3+data!$E$4*B442^2-(data!$F$2+data!$E$4*data!$A$2)*B442-data!$F$2*data!$E$4)/(B442^3+(data!$E$4+data!$C$2)*B442^2+(data!$E$4*data!$C$2-data!$R$2)*B442-data!$E$4*data!$F$2))</f>
        <v>7.103937387376293</v>
      </c>
      <c r="E442" s="18">
        <f>IF(OR(A442&lt;data!$G$2,A442 &gt;data!$H$2),"",A442)</f>
        <v>5.889999999999918</v>
      </c>
      <c r="F442" s="19">
        <f t="shared" si="30"/>
        <v>9.991224523792873</v>
      </c>
      <c r="G442" s="19">
        <f t="shared" si="32"/>
        <v>7.103937387376293</v>
      </c>
      <c r="H442" s="4" t="str">
        <f t="shared" si="33"/>
        <v/>
      </c>
      <c r="I442" s="4" t="e">
        <f>VLOOKUP(ROUND(A442,2),data!$B$6:$C$209,2,0)</f>
        <v>#N/A</v>
      </c>
      <c r="J442" s="4"/>
      <c r="K442" s="21">
        <f>sigmas!A442</f>
        <v>0</v>
      </c>
      <c r="L442" s="21">
        <f>sigmas!B442</f>
        <v>0</v>
      </c>
      <c r="M442" s="21">
        <f>sigmas!C442</f>
        <v>0</v>
      </c>
      <c r="N442" s="21">
        <f t="shared" si="34"/>
        <v>1</v>
      </c>
      <c r="O442" s="21" t="e">
        <f>LOG(N442/10^(-sgraph!$H$13))</f>
        <v>#VALUE!</v>
      </c>
      <c r="P442" s="21"/>
      <c r="Q442" s="21"/>
      <c r="R442" s="21"/>
    </row>
    <row r="443" spans="1:18" x14ac:dyDescent="0.2">
      <c r="A443" s="17">
        <f>A442+data!$I$2</f>
        <v>5.8999999999999178</v>
      </c>
      <c r="B443" s="17">
        <f t="shared" si="31"/>
        <v>1.2589254117944037E-6</v>
      </c>
      <c r="C443" s="17">
        <f>(-data!$B$2)*((B443^3+data!$D$4*B443^2-(data!$F$2+data!$D$4*data!$A$2)*B443-data!$F$2*data!$D$4)/(B443^3+(data!$D$4+data!$C$2)*B443^2+(data!$D$4*data!$C$2-data!$R$2)*B443-data!$D$4*data!$F$2))</f>
        <v>9.991424585358418</v>
      </c>
      <c r="D443" s="4">
        <f>(-data!$B$2)*((B443^3+data!$E$4*B443^2-(data!$F$2+data!$E$4*data!$A$2)*B443-data!$F$2*data!$E$4)/(B443^3+(data!$E$4+data!$C$2)*B443^2+(data!$E$4*data!$C$2-data!$R$2)*B443-data!$E$4*data!$F$2))</f>
        <v>7.1510972869729041</v>
      </c>
      <c r="E443" s="18">
        <f>IF(OR(A443&lt;data!$G$2,A443 &gt;data!$H$2),"",A443)</f>
        <v>5.8999999999999178</v>
      </c>
      <c r="F443" s="19">
        <f t="shared" si="30"/>
        <v>9.991424585358418</v>
      </c>
      <c r="G443" s="19">
        <f t="shared" si="32"/>
        <v>7.1510972869729041</v>
      </c>
      <c r="H443" s="4" t="str">
        <f t="shared" si="33"/>
        <v/>
      </c>
      <c r="I443" s="4" t="e">
        <f>VLOOKUP(ROUND(A443,2),data!$B$6:$C$209,2,0)</f>
        <v>#N/A</v>
      </c>
      <c r="J443" s="4"/>
      <c r="K443" s="21">
        <f>sigmas!A443</f>
        <v>0</v>
      </c>
      <c r="L443" s="21">
        <f>sigmas!B443</f>
        <v>0</v>
      </c>
      <c r="M443" s="21">
        <f>sigmas!C443</f>
        <v>0</v>
      </c>
      <c r="N443" s="21">
        <f t="shared" si="34"/>
        <v>1</v>
      </c>
      <c r="O443" s="21" t="e">
        <f>LOG(N443/10^(-sgraph!$H$13))</f>
        <v>#VALUE!</v>
      </c>
      <c r="P443" s="21"/>
      <c r="Q443" s="21"/>
      <c r="R443" s="21"/>
    </row>
    <row r="444" spans="1:18" x14ac:dyDescent="0.2">
      <c r="A444" s="17">
        <f>A443+data!$I$2</f>
        <v>5.9099999999999175</v>
      </c>
      <c r="B444" s="17">
        <f t="shared" si="31"/>
        <v>1.2302687708126128E-6</v>
      </c>
      <c r="C444" s="17">
        <f>(-data!$B$2)*((B444^3+data!$D$4*B444^2-(data!$F$2+data!$D$4*data!$A$2)*B444-data!$F$2*data!$D$4)/(B444^3+(data!$D$4+data!$C$2)*B444^2+(data!$D$4*data!$C$2-data!$R$2)*B444-data!$D$4*data!$F$2))</f>
        <v>9.991620108429057</v>
      </c>
      <c r="D444" s="4">
        <f>(-data!$B$2)*((B444^3+data!$E$4*B444^2-(data!$F$2+data!$E$4*data!$A$2)*B444-data!$F$2*data!$E$4)/(B444^3+(data!$E$4+data!$C$2)*B444^2+(data!$E$4*data!$C$2-data!$R$2)*B444-data!$E$4*data!$F$2))</f>
        <v>7.1977916570290246</v>
      </c>
      <c r="E444" s="18">
        <f>IF(OR(A444&lt;data!$G$2,A444 &gt;data!$H$2),"",A444)</f>
        <v>5.9099999999999175</v>
      </c>
      <c r="F444" s="19">
        <f t="shared" si="30"/>
        <v>9.991620108429057</v>
      </c>
      <c r="G444" s="19">
        <f t="shared" si="32"/>
        <v>7.1977916570290246</v>
      </c>
      <c r="H444" s="4" t="str">
        <f t="shared" si="33"/>
        <v/>
      </c>
      <c r="I444" s="4" t="e">
        <f>VLOOKUP(ROUND(A444,2),data!$B$6:$C$209,2,0)</f>
        <v>#N/A</v>
      </c>
      <c r="J444" s="4"/>
      <c r="K444" s="21">
        <f>sigmas!A444</f>
        <v>0</v>
      </c>
      <c r="L444" s="21">
        <f>sigmas!B444</f>
        <v>0</v>
      </c>
      <c r="M444" s="21">
        <f>sigmas!C444</f>
        <v>0</v>
      </c>
      <c r="N444" s="21">
        <f t="shared" si="34"/>
        <v>1</v>
      </c>
      <c r="O444" s="21" t="e">
        <f>LOG(N444/10^(-sgraph!$H$13))</f>
        <v>#VALUE!</v>
      </c>
      <c r="P444" s="21"/>
      <c r="Q444" s="21"/>
      <c r="R444" s="21"/>
    </row>
    <row r="445" spans="1:18" x14ac:dyDescent="0.2">
      <c r="A445" s="17">
        <f>A444+data!$I$2</f>
        <v>5.9199999999999173</v>
      </c>
      <c r="B445" s="17">
        <f t="shared" si="31"/>
        <v>1.202264434617641E-6</v>
      </c>
      <c r="C445" s="17">
        <f>(-data!$B$2)*((B445^3+data!$D$4*B445^2-(data!$F$2+data!$D$4*data!$A$2)*B445-data!$F$2*data!$D$4)/(B445^3+(data!$D$4+data!$C$2)*B445^2+(data!$D$4*data!$C$2-data!$R$2)*B445-data!$D$4*data!$F$2))</f>
        <v>9.9918111963003966</v>
      </c>
      <c r="D445" s="4">
        <f>(-data!$B$2)*((B445^3+data!$E$4*B445^2-(data!$F$2+data!$E$4*data!$A$2)*B445-data!$F$2*data!$E$4)/(B445^3+(data!$E$4+data!$C$2)*B445^2+(data!$E$4*data!$C$2-data!$R$2)*B445-data!$E$4*data!$F$2))</f>
        <v>7.244015170305425</v>
      </c>
      <c r="E445" s="18">
        <f>IF(OR(A445&lt;data!$G$2,A445 &gt;data!$H$2),"",A445)</f>
        <v>5.9199999999999173</v>
      </c>
      <c r="F445" s="19">
        <f t="shared" si="30"/>
        <v>9.9918111963003966</v>
      </c>
      <c r="G445" s="19">
        <f t="shared" si="32"/>
        <v>7.244015170305425</v>
      </c>
      <c r="H445" s="4" t="str">
        <f t="shared" si="33"/>
        <v/>
      </c>
      <c r="I445" s="4" t="e">
        <f>VLOOKUP(ROUND(A445,2),data!$B$6:$C$209,2,0)</f>
        <v>#N/A</v>
      </c>
      <c r="J445" s="4"/>
      <c r="K445" s="21">
        <f>sigmas!A445</f>
        <v>0</v>
      </c>
      <c r="L445" s="21">
        <f>sigmas!B445</f>
        <v>0</v>
      </c>
      <c r="M445" s="21">
        <f>sigmas!C445</f>
        <v>0</v>
      </c>
      <c r="N445" s="21">
        <f t="shared" si="34"/>
        <v>1</v>
      </c>
      <c r="O445" s="21" t="e">
        <f>LOG(N445/10^(-sgraph!$H$13))</f>
        <v>#VALUE!</v>
      </c>
      <c r="P445" s="21"/>
      <c r="Q445" s="21"/>
      <c r="R445" s="21"/>
    </row>
    <row r="446" spans="1:18" x14ac:dyDescent="0.2">
      <c r="A446" s="17">
        <f>A445+data!$I$2</f>
        <v>5.9299999999999171</v>
      </c>
      <c r="B446" s="17">
        <f t="shared" si="31"/>
        <v>1.1748975549397525E-6</v>
      </c>
      <c r="C446" s="17">
        <f>(-data!$B$2)*((B446^3+data!$D$4*B446^2-(data!$F$2+data!$D$4*data!$A$2)*B446-data!$F$2*data!$D$4)/(B446^3+(data!$D$4+data!$C$2)*B446^2+(data!$D$4*data!$C$2-data!$R$2)*B446-data!$D$4*data!$F$2))</f>
        <v>9.9919979499332179</v>
      </c>
      <c r="D446" s="4">
        <f>(-data!$B$2)*((B446^3+data!$E$4*B446^2-(data!$F$2+data!$E$4*data!$A$2)*B446-data!$F$2*data!$E$4)/(B446^3+(data!$E$4+data!$C$2)*B446^2+(data!$E$4*data!$C$2-data!$R$2)*B446-data!$E$4*data!$F$2))</f>
        <v>7.2897628530778746</v>
      </c>
      <c r="E446" s="18">
        <f>IF(OR(A446&lt;data!$G$2,A446 &gt;data!$H$2),"",A446)</f>
        <v>5.9299999999999171</v>
      </c>
      <c r="F446" s="19">
        <f t="shared" si="30"/>
        <v>9.9919979499332179</v>
      </c>
      <c r="G446" s="19">
        <f t="shared" si="32"/>
        <v>7.2897628530778746</v>
      </c>
      <c r="H446" s="4" t="str">
        <f t="shared" si="33"/>
        <v/>
      </c>
      <c r="I446" s="4" t="e">
        <f>VLOOKUP(ROUND(A446,2),data!$B$6:$C$209,2,0)</f>
        <v>#N/A</v>
      </c>
      <c r="J446" s="4"/>
      <c r="K446" s="21">
        <f>sigmas!A446</f>
        <v>0</v>
      </c>
      <c r="L446" s="21">
        <f>sigmas!B446</f>
        <v>0</v>
      </c>
      <c r="M446" s="21">
        <f>sigmas!C446</f>
        <v>0</v>
      </c>
      <c r="N446" s="21">
        <f t="shared" si="34"/>
        <v>1</v>
      </c>
      <c r="O446" s="21" t="e">
        <f>LOG(N446/10^(-sgraph!$H$13))</f>
        <v>#VALUE!</v>
      </c>
      <c r="P446" s="21"/>
      <c r="Q446" s="21"/>
      <c r="R446" s="21"/>
    </row>
    <row r="447" spans="1:18" x14ac:dyDescent="0.2">
      <c r="A447" s="17">
        <f>A446+data!$I$2</f>
        <v>5.9399999999999169</v>
      </c>
      <c r="B447" s="17">
        <f t="shared" si="31"/>
        <v>1.1481536214971008E-6</v>
      </c>
      <c r="C447" s="17">
        <f>(-data!$B$2)*((B447^3+data!$D$4*B447^2-(data!$F$2+data!$D$4*data!$A$2)*B447-data!$F$2*data!$D$4)/(B447^3+(data!$D$4+data!$C$2)*B447^2+(data!$D$4*data!$C$2-data!$R$2)*B447-data!$D$4*data!$F$2))</f>
        <v>9.9921804680062678</v>
      </c>
      <c r="D447" s="4">
        <f>(-data!$B$2)*((B447^3+data!$E$4*B447^2-(data!$F$2+data!$E$4*data!$A$2)*B447-data!$F$2*data!$E$4)/(B447^3+(data!$E$4+data!$C$2)*B447^2+(data!$E$4*data!$C$2-data!$R$2)*B447-data!$E$4*data!$F$2))</f>
        <v>7.3350300826952974</v>
      </c>
      <c r="E447" s="18">
        <f>IF(OR(A447&lt;data!$G$2,A447 &gt;data!$H$2),"",A447)</f>
        <v>5.9399999999999169</v>
      </c>
      <c r="F447" s="19">
        <f t="shared" si="30"/>
        <v>9.9921804680062678</v>
      </c>
      <c r="G447" s="19">
        <f t="shared" si="32"/>
        <v>7.3350300826952974</v>
      </c>
      <c r="H447" s="4" t="str">
        <f t="shared" si="33"/>
        <v/>
      </c>
      <c r="I447" s="4" t="e">
        <f>VLOOKUP(ROUND(A447,2),data!$B$6:$C$209,2,0)</f>
        <v>#N/A</v>
      </c>
      <c r="J447" s="4"/>
      <c r="K447" s="21">
        <f>sigmas!A447</f>
        <v>0</v>
      </c>
      <c r="L447" s="21">
        <f>sigmas!B447</f>
        <v>0</v>
      </c>
      <c r="M447" s="21">
        <f>sigmas!C447</f>
        <v>0</v>
      </c>
      <c r="N447" s="21">
        <f t="shared" si="34"/>
        <v>1</v>
      </c>
      <c r="O447" s="21" t="e">
        <f>LOG(N447/10^(-sgraph!$H$13))</f>
        <v>#VALUE!</v>
      </c>
      <c r="P447" s="21"/>
      <c r="Q447" s="21"/>
      <c r="R447" s="21"/>
    </row>
    <row r="448" spans="1:18" x14ac:dyDescent="0.2">
      <c r="A448" s="17">
        <f>A447+data!$I$2</f>
        <v>5.9499999999999167</v>
      </c>
      <c r="B448" s="17">
        <f t="shared" si="31"/>
        <v>1.1220184543021767E-6</v>
      </c>
      <c r="C448" s="17">
        <f>(-data!$B$2)*((B448^3+data!$D$4*B448^2-(data!$F$2+data!$D$4*data!$A$2)*B448-data!$F$2*data!$D$4)/(B448^3+(data!$D$4+data!$C$2)*B448^2+(data!$D$4*data!$C$2-data!$R$2)*B448-data!$D$4*data!$F$2))</f>
        <v>9.9923588469678393</v>
      </c>
      <c r="D448" s="4">
        <f>(-data!$B$2)*((B448^3+data!$E$4*B448^2-(data!$F$2+data!$E$4*data!$A$2)*B448-data!$F$2*data!$E$4)/(B448^3+(data!$E$4+data!$C$2)*B448^2+(data!$E$4*data!$C$2-data!$R$2)*B448-data!$E$4*data!$F$2))</f>
        <v>7.3798125846884357</v>
      </c>
      <c r="E448" s="18">
        <f>IF(OR(A448&lt;data!$G$2,A448 &gt;data!$H$2),"",A448)</f>
        <v>5.9499999999999167</v>
      </c>
      <c r="F448" s="19">
        <f t="shared" si="30"/>
        <v>9.9923588469678393</v>
      </c>
      <c r="G448" s="19">
        <f t="shared" si="32"/>
        <v>7.3798125846884357</v>
      </c>
      <c r="H448" s="4" t="str">
        <f t="shared" si="33"/>
        <v/>
      </c>
      <c r="I448" s="4" t="e">
        <f>VLOOKUP(ROUND(A448,2),data!$B$6:$C$209,2,0)</f>
        <v>#N/A</v>
      </c>
      <c r="J448" s="4"/>
      <c r="K448" s="21">
        <f>sigmas!A448</f>
        <v>0</v>
      </c>
      <c r="L448" s="21">
        <f>sigmas!B448</f>
        <v>0</v>
      </c>
      <c r="M448" s="21">
        <f>sigmas!C448</f>
        <v>0</v>
      </c>
      <c r="N448" s="21">
        <f t="shared" si="34"/>
        <v>1</v>
      </c>
      <c r="O448" s="21" t="e">
        <f>LOG(N448/10^(-sgraph!$H$13))</f>
        <v>#VALUE!</v>
      </c>
      <c r="P448" s="21"/>
      <c r="Q448" s="21"/>
      <c r="R448" s="21"/>
    </row>
    <row r="449" spans="1:18" x14ac:dyDescent="0.2">
      <c r="A449" s="17">
        <f>A448+data!$I$2</f>
        <v>5.9599999999999165</v>
      </c>
      <c r="B449" s="17">
        <f t="shared" si="31"/>
        <v>1.0964781961433935E-6</v>
      </c>
      <c r="C449" s="17">
        <f>(-data!$B$2)*((B449^3+data!$D$4*B449^2-(data!$F$2+data!$D$4*data!$A$2)*B449-data!$F$2*data!$D$4)/(B449^3+(data!$D$4+data!$C$2)*B449^2+(data!$D$4*data!$C$2-data!$R$2)*B449-data!$D$4*data!$F$2))</f>
        <v>9.9925331810862321</v>
      </c>
      <c r="D449" s="4">
        <f>(-data!$B$2)*((B449^3+data!$E$4*B449^2-(data!$F$2+data!$E$4*data!$A$2)*B449-data!$F$2*data!$E$4)/(B449^3+(data!$E$4+data!$C$2)*B449^2+(data!$E$4*data!$C$2-data!$R$2)*B449-data!$E$4*data!$F$2))</f>
        <v>7.4241064294477539</v>
      </c>
      <c r="E449" s="18">
        <f>IF(OR(A449&lt;data!$G$2,A449 &gt;data!$H$2),"",A449)</f>
        <v>5.9599999999999165</v>
      </c>
      <c r="F449" s="19">
        <f t="shared" si="30"/>
        <v>9.9925331810862321</v>
      </c>
      <c r="G449" s="19">
        <f t="shared" si="32"/>
        <v>7.4241064294477539</v>
      </c>
      <c r="H449" s="4" t="str">
        <f t="shared" si="33"/>
        <v/>
      </c>
      <c r="I449" s="4" t="e">
        <f>VLOOKUP(ROUND(A449,2),data!$B$6:$C$209,2,0)</f>
        <v>#N/A</v>
      </c>
      <c r="J449" s="4"/>
      <c r="K449" s="21">
        <f>sigmas!A449</f>
        <v>0</v>
      </c>
      <c r="L449" s="21">
        <f>sigmas!B449</f>
        <v>0</v>
      </c>
      <c r="M449" s="21">
        <f>sigmas!C449</f>
        <v>0</v>
      </c>
      <c r="N449" s="21">
        <f t="shared" si="34"/>
        <v>1</v>
      </c>
      <c r="O449" s="21" t="e">
        <f>LOG(N449/10^(-sgraph!$H$13))</f>
        <v>#VALUE!</v>
      </c>
      <c r="P449" s="21"/>
      <c r="Q449" s="21"/>
      <c r="R449" s="21"/>
    </row>
    <row r="450" spans="1:18" x14ac:dyDescent="0.2">
      <c r="A450" s="17">
        <f>A449+data!$I$2</f>
        <v>5.9699999999999163</v>
      </c>
      <c r="B450" s="17">
        <f t="shared" si="31"/>
        <v>1.0715193052378122E-6</v>
      </c>
      <c r="C450" s="17">
        <f>(-data!$B$2)*((B450^3+data!$D$4*B450^2-(data!$F$2+data!$D$4*data!$A$2)*B450-data!$F$2*data!$D$4)/(B450^3+(data!$D$4+data!$C$2)*B450^2+(data!$D$4*data!$C$2-data!$R$2)*B450-data!$D$4*data!$F$2))</f>
        <v>9.9927035624990843</v>
      </c>
      <c r="D450" s="4">
        <f>(-data!$B$2)*((B450^3+data!$E$4*B450^2-(data!$F$2+data!$E$4*data!$A$2)*B450-data!$F$2*data!$E$4)/(B450^3+(data!$E$4+data!$C$2)*B450^2+(data!$E$4*data!$C$2-data!$R$2)*B450-data!$E$4*data!$F$2))</f>
        <v>7.4679080284899353</v>
      </c>
      <c r="E450" s="18">
        <f>IF(OR(A450&lt;data!$G$2,A450 &gt;data!$H$2),"",A450)</f>
        <v>5.9699999999999163</v>
      </c>
      <c r="F450" s="19">
        <f t="shared" ref="F450:F513" si="35">C450</f>
        <v>9.9927035624990843</v>
      </c>
      <c r="G450" s="19">
        <f t="shared" si="32"/>
        <v>7.4679080284899353</v>
      </c>
      <c r="H450" s="4" t="str">
        <f t="shared" si="33"/>
        <v/>
      </c>
      <c r="I450" s="4" t="e">
        <f>VLOOKUP(ROUND(A450,2),data!$B$6:$C$209,2,0)</f>
        <v>#N/A</v>
      </c>
      <c r="J450" s="4"/>
      <c r="K450" s="21">
        <f>sigmas!A450</f>
        <v>0</v>
      </c>
      <c r="L450" s="21">
        <f>sigmas!B450</f>
        <v>0</v>
      </c>
      <c r="M450" s="21">
        <f>sigmas!C450</f>
        <v>0</v>
      </c>
      <c r="N450" s="21">
        <f t="shared" si="34"/>
        <v>1</v>
      </c>
      <c r="O450" s="21" t="e">
        <f>LOG(N450/10^(-sgraph!$H$13))</f>
        <v>#VALUE!</v>
      </c>
      <c r="P450" s="21"/>
      <c r="Q450" s="21"/>
      <c r="R450" s="21"/>
    </row>
    <row r="451" spans="1:18" x14ac:dyDescent="0.2">
      <c r="A451" s="17">
        <f>A450+data!$I$2</f>
        <v>5.979999999999916</v>
      </c>
      <c r="B451" s="17">
        <f t="shared" ref="B451:B514" si="36">10^(-A451)</f>
        <v>1.0471285480511008E-6</v>
      </c>
      <c r="C451" s="17">
        <f>(-data!$B$2)*((B451^3+data!$D$4*B451^2-(data!$F$2+data!$D$4*data!$A$2)*B451-data!$F$2*data!$D$4)/(B451^3+(data!$D$4+data!$C$2)*B451^2+(data!$D$4*data!$C$2-data!$R$2)*B451-data!$D$4*data!$F$2))</f>
        <v>9.9928700812615894</v>
      </c>
      <c r="D451" s="4">
        <f>(-data!$B$2)*((B451^3+data!$E$4*B451^2-(data!$F$2+data!$E$4*data!$A$2)*B451-data!$F$2*data!$E$4)/(B451^3+(data!$E$4+data!$C$2)*B451^2+(data!$E$4*data!$C$2-data!$R$2)*B451-data!$E$4*data!$F$2))</f>
        <v>7.51121413033278</v>
      </c>
      <c r="E451" s="18">
        <f>IF(OR(A451&lt;data!$G$2,A451 &gt;data!$H$2),"",A451)</f>
        <v>5.979999999999916</v>
      </c>
      <c r="F451" s="19">
        <f t="shared" si="35"/>
        <v>9.9928700812615894</v>
      </c>
      <c r="G451" s="19">
        <f t="shared" ref="G451:G514" si="37">D451</f>
        <v>7.51121413033278</v>
      </c>
      <c r="H451" s="4" t="str">
        <f t="shared" ref="H451:H514" si="38">IF(ISERROR(I451),"",I451)</f>
        <v/>
      </c>
      <c r="I451" s="4" t="e">
        <f>VLOOKUP(ROUND(A451,2),data!$B$6:$C$209,2,0)</f>
        <v>#N/A</v>
      </c>
      <c r="J451" s="4"/>
      <c r="K451" s="21">
        <f>sigmas!A451</f>
        <v>0</v>
      </c>
      <c r="L451" s="21">
        <f>sigmas!B451</f>
        <v>0</v>
      </c>
      <c r="M451" s="21">
        <f>sigmas!C451</f>
        <v>0</v>
      </c>
      <c r="N451" s="21">
        <f t="shared" ref="N451:N514" si="39">10^(-M451)</f>
        <v>1</v>
      </c>
      <c r="O451" s="21" t="e">
        <f>LOG(N451/10^(-sgraph!$H$13))</f>
        <v>#VALUE!</v>
      </c>
      <c r="P451" s="21"/>
      <c r="Q451" s="21"/>
      <c r="R451" s="21"/>
    </row>
    <row r="452" spans="1:18" x14ac:dyDescent="0.2">
      <c r="A452" s="17">
        <f>A451+data!$I$2</f>
        <v>5.9899999999999158</v>
      </c>
      <c r="B452" s="17">
        <f t="shared" si="36"/>
        <v>1.0232929922809509E-6</v>
      </c>
      <c r="C452" s="17">
        <f>(-data!$B$2)*((B452^3+data!$D$4*B452^2-(data!$F$2+data!$D$4*data!$A$2)*B452-data!$F$2*data!$D$4)/(B452^3+(data!$D$4+data!$C$2)*B452^2+(data!$D$4*data!$C$2-data!$R$2)*B452-data!$D$4*data!$F$2))</f>
        <v>9.9930328253936391</v>
      </c>
      <c r="D452" s="4">
        <f>(-data!$B$2)*((B452^3+data!$E$4*B452^2-(data!$F$2+data!$E$4*data!$A$2)*B452-data!$F$2*data!$E$4)/(B452^3+(data!$E$4+data!$C$2)*B452^2+(data!$E$4*data!$C$2-data!$R$2)*B452-data!$E$4*data!$F$2))</f>
        <v>7.5540218159986319</v>
      </c>
      <c r="E452" s="18">
        <f>IF(OR(A452&lt;data!$G$2,A452 &gt;data!$H$2),"",A452)</f>
        <v>5.9899999999999158</v>
      </c>
      <c r="F452" s="19">
        <f t="shared" si="35"/>
        <v>9.9930328253936391</v>
      </c>
      <c r="G452" s="19">
        <f t="shared" si="37"/>
        <v>7.5540218159986319</v>
      </c>
      <c r="H452" s="4" t="str">
        <f t="shared" si="38"/>
        <v/>
      </c>
      <c r="I452" s="4" t="e">
        <f>VLOOKUP(ROUND(A452,2),data!$B$6:$C$209,2,0)</f>
        <v>#N/A</v>
      </c>
      <c r="J452" s="4"/>
      <c r="K452" s="21">
        <f>sigmas!A452</f>
        <v>0</v>
      </c>
      <c r="L452" s="21">
        <f>sigmas!B452</f>
        <v>0</v>
      </c>
      <c r="M452" s="21">
        <f>sigmas!C452</f>
        <v>0</v>
      </c>
      <c r="N452" s="21">
        <f t="shared" si="39"/>
        <v>1</v>
      </c>
      <c r="O452" s="21" t="e">
        <f>LOG(N452/10^(-sgraph!$H$13))</f>
        <v>#VALUE!</v>
      </c>
      <c r="P452" s="21"/>
      <c r="Q452" s="21"/>
      <c r="R452" s="21"/>
    </row>
    <row r="453" spans="1:18" x14ac:dyDescent="0.2">
      <c r="A453" s="17">
        <f>A452+data!$I$2</f>
        <v>5.9999999999999156</v>
      </c>
      <c r="B453" s="17">
        <f t="shared" si="36"/>
        <v>1.0000000000001922E-6</v>
      </c>
      <c r="C453" s="17">
        <f>(-data!$B$2)*((B453^3+data!$D$4*B453^2-(data!$F$2+data!$D$4*data!$A$2)*B453-data!$F$2*data!$D$4)/(B453^3+(data!$D$4+data!$C$2)*B453^2+(data!$D$4*data!$C$2-data!$R$2)*B453-data!$D$4*data!$F$2))</f>
        <v>9.9931918809259468</v>
      </c>
      <c r="D453" s="4">
        <f>(-data!$B$2)*((B453^3+data!$E$4*B453^2-(data!$F$2+data!$E$4*data!$A$2)*B453-data!$F$2*data!$E$4)/(B453^3+(data!$E$4+data!$C$2)*B453^2+(data!$E$4*data!$C$2-data!$R$2)*B453-data!$E$4*data!$F$2))</f>
        <v>7.5963284941667872</v>
      </c>
      <c r="E453" s="18">
        <f>IF(OR(A453&lt;data!$G$2,A453 &gt;data!$H$2),"",A453)</f>
        <v>5.9999999999999156</v>
      </c>
      <c r="F453" s="19">
        <f t="shared" si="35"/>
        <v>9.9931918809259468</v>
      </c>
      <c r="G453" s="19">
        <f t="shared" si="37"/>
        <v>7.5963284941667872</v>
      </c>
      <c r="H453" s="4" t="str">
        <f t="shared" si="38"/>
        <v/>
      </c>
      <c r="I453" s="4" t="e">
        <f>VLOOKUP(ROUND(A453,2),data!$B$6:$C$209,2,0)</f>
        <v>#N/A</v>
      </c>
      <c r="J453" s="4"/>
      <c r="K453" s="21">
        <f>sigmas!A453</f>
        <v>0</v>
      </c>
      <c r="L453" s="21">
        <f>sigmas!B453</f>
        <v>0</v>
      </c>
      <c r="M453" s="21">
        <f>sigmas!C453</f>
        <v>0</v>
      </c>
      <c r="N453" s="21">
        <f t="shared" si="39"/>
        <v>1</v>
      </c>
      <c r="O453" s="21" t="e">
        <f>LOG(N453/10^(-sgraph!$H$13))</f>
        <v>#VALUE!</v>
      </c>
      <c r="P453" s="21"/>
      <c r="Q453" s="21"/>
      <c r="R453" s="21"/>
    </row>
    <row r="454" spans="1:18" x14ac:dyDescent="0.2">
      <c r="A454" s="17">
        <f>A453+data!$I$2</f>
        <v>6.0099999999999154</v>
      </c>
      <c r="B454" s="17">
        <f t="shared" si="36"/>
        <v>9.7723722095600041E-7</v>
      </c>
      <c r="C454" s="17">
        <f>(-data!$B$2)*((B454^3+data!$D$4*B454^2-(data!$F$2+data!$D$4*data!$A$2)*B454-data!$F$2*data!$D$4)/(B454^3+(data!$D$4+data!$C$2)*B454^2+(data!$D$4*data!$C$2-data!$R$2)*B454-data!$D$4*data!$F$2))</f>
        <v>9.9933473319450812</v>
      </c>
      <c r="D454" s="4">
        <f>(-data!$B$2)*((B454^3+data!$E$4*B454^2-(data!$F$2+data!$E$4*data!$A$2)*B454-data!$F$2*data!$E$4)/(B454^3+(data!$E$4+data!$C$2)*B454^2+(data!$E$4*data!$C$2-data!$R$2)*B454-data!$E$4*data!$F$2))</f>
        <v>7.6381318959955022</v>
      </c>
      <c r="E454" s="18">
        <f>IF(OR(A454&lt;data!$G$2,A454 &gt;data!$H$2),"",A454)</f>
        <v>6.0099999999999154</v>
      </c>
      <c r="F454" s="19">
        <f t="shared" si="35"/>
        <v>9.9933473319450812</v>
      </c>
      <c r="G454" s="19">
        <f t="shared" si="37"/>
        <v>7.6381318959955022</v>
      </c>
      <c r="H454" s="4" t="str">
        <f t="shared" si="38"/>
        <v/>
      </c>
      <c r="I454" s="4" t="e">
        <f>VLOOKUP(ROUND(A454,2),data!$B$6:$C$209,2,0)</f>
        <v>#N/A</v>
      </c>
      <c r="J454" s="4"/>
      <c r="K454" s="21">
        <f>sigmas!A454</f>
        <v>0</v>
      </c>
      <c r="L454" s="21">
        <f>sigmas!B454</f>
        <v>0</v>
      </c>
      <c r="M454" s="21">
        <f>sigmas!C454</f>
        <v>0</v>
      </c>
      <c r="N454" s="21">
        <f t="shared" si="39"/>
        <v>1</v>
      </c>
      <c r="O454" s="21" t="e">
        <f>LOG(N454/10^(-sgraph!$H$13))</f>
        <v>#VALUE!</v>
      </c>
      <c r="P454" s="21"/>
      <c r="Q454" s="21"/>
      <c r="R454" s="21"/>
    </row>
    <row r="455" spans="1:18" x14ac:dyDescent="0.2">
      <c r="A455" s="17">
        <f>A454+data!$I$2</f>
        <v>6.0199999999999152</v>
      </c>
      <c r="B455" s="17">
        <f t="shared" si="36"/>
        <v>9.5499258602162154E-7</v>
      </c>
      <c r="C455" s="17">
        <f>(-data!$B$2)*((B455^3+data!$D$4*B455^2-(data!$F$2+data!$D$4*data!$A$2)*B455-data!$F$2*data!$D$4)/(B455^3+(data!$D$4+data!$C$2)*B455^2+(data!$D$4*data!$C$2-data!$R$2)*B455-data!$D$4*data!$F$2))</f>
        <v>9.9934992606375506</v>
      </c>
      <c r="D455" s="4">
        <f>(-data!$B$2)*((B455^3+data!$E$4*B455^2-(data!$F$2+data!$E$4*data!$A$2)*B455-data!$F$2*data!$E$4)/(B455^3+(data!$E$4+data!$C$2)*B455^2+(data!$E$4*data!$C$2-data!$R$2)*B455-data!$E$4*data!$F$2))</f>
        <v>7.6794300696343907</v>
      </c>
      <c r="E455" s="18">
        <f>IF(OR(A455&lt;data!$G$2,A455 &gt;data!$H$2),"",A455)</f>
        <v>6.0199999999999152</v>
      </c>
      <c r="F455" s="19">
        <f t="shared" si="35"/>
        <v>9.9934992606375506</v>
      </c>
      <c r="G455" s="19">
        <f t="shared" si="37"/>
        <v>7.6794300696343907</v>
      </c>
      <c r="H455" s="4" t="str">
        <f t="shared" si="38"/>
        <v/>
      </c>
      <c r="I455" s="4" t="e">
        <f>VLOOKUP(ROUND(A455,2),data!$B$6:$C$209,2,0)</f>
        <v>#N/A</v>
      </c>
      <c r="J455" s="4"/>
      <c r="K455" s="21">
        <f>sigmas!A455</f>
        <v>0</v>
      </c>
      <c r="L455" s="21">
        <f>sigmas!B455</f>
        <v>0</v>
      </c>
      <c r="M455" s="21">
        <f>sigmas!C455</f>
        <v>0</v>
      </c>
      <c r="N455" s="21">
        <f t="shared" si="39"/>
        <v>1</v>
      </c>
      <c r="O455" s="21" t="e">
        <f>LOG(N455/10^(-sgraph!$H$13))</f>
        <v>#VALUE!</v>
      </c>
      <c r="P455" s="21"/>
      <c r="Q455" s="21"/>
      <c r="R455" s="21"/>
    </row>
    <row r="456" spans="1:18" x14ac:dyDescent="0.2">
      <c r="A456" s="17">
        <f>A455+data!$I$2</f>
        <v>6.029999999999915</v>
      </c>
      <c r="B456" s="17">
        <f t="shared" si="36"/>
        <v>9.3325430079717251E-7</v>
      </c>
      <c r="C456" s="17">
        <f>(-data!$B$2)*((B456^3+data!$D$4*B456^2-(data!$F$2+data!$D$4*data!$A$2)*B456-data!$F$2*data!$D$4)/(B456^3+(data!$D$4+data!$C$2)*B456^2+(data!$D$4*data!$C$2-data!$R$2)*B456-data!$D$4*data!$F$2))</f>
        <v>9.9936477473328811</v>
      </c>
      <c r="D456" s="4">
        <f>(-data!$B$2)*((B456^3+data!$E$4*B456^2-(data!$F$2+data!$E$4*data!$A$2)*B456-data!$F$2*data!$E$4)/(B456^3+(data!$E$4+data!$C$2)*B456^2+(data!$E$4*data!$C$2-data!$R$2)*B456-data!$E$4*data!$F$2))</f>
        <v>7.7202213744479709</v>
      </c>
      <c r="E456" s="18">
        <f>IF(OR(A456&lt;data!$G$2,A456 &gt;data!$H$2),"",A456)</f>
        <v>6.029999999999915</v>
      </c>
      <c r="F456" s="19">
        <f t="shared" si="35"/>
        <v>9.9936477473328811</v>
      </c>
      <c r="G456" s="19">
        <f t="shared" si="37"/>
        <v>7.7202213744479709</v>
      </c>
      <c r="H456" s="4" t="str">
        <f t="shared" si="38"/>
        <v/>
      </c>
      <c r="I456" s="4" t="e">
        <f>VLOOKUP(ROUND(A456,2),data!$B$6:$C$209,2,0)</f>
        <v>#N/A</v>
      </c>
      <c r="J456" s="4"/>
      <c r="K456" s="21">
        <f>sigmas!A456</f>
        <v>0</v>
      </c>
      <c r="L456" s="21">
        <f>sigmas!B456</f>
        <v>0</v>
      </c>
      <c r="M456" s="21">
        <f>sigmas!C456</f>
        <v>0</v>
      </c>
      <c r="N456" s="21">
        <f t="shared" si="39"/>
        <v>1</v>
      </c>
      <c r="O456" s="21" t="e">
        <f>LOG(N456/10^(-sgraph!$H$13))</f>
        <v>#VALUE!</v>
      </c>
      <c r="P456" s="21"/>
      <c r="Q456" s="21"/>
      <c r="R456" s="21"/>
    </row>
    <row r="457" spans="1:18" x14ac:dyDescent="0.2">
      <c r="A457" s="17">
        <f>A456+data!$I$2</f>
        <v>6.0399999999999148</v>
      </c>
      <c r="B457" s="17">
        <f t="shared" si="36"/>
        <v>9.1201083935608709E-7</v>
      </c>
      <c r="C457" s="17">
        <f>(-data!$B$2)*((B457^3+data!$D$4*B457^2-(data!$F$2+data!$D$4*data!$A$2)*B457-data!$F$2*data!$D$4)/(B457^3+(data!$D$4+data!$C$2)*B457^2+(data!$D$4*data!$C$2-data!$R$2)*B457-data!$D$4*data!$F$2))</f>
        <v>9.9937928705457146</v>
      </c>
      <c r="D457" s="4">
        <f>(-data!$B$2)*((B457^3+data!$E$4*B457^2-(data!$F$2+data!$E$4*data!$A$2)*B457-data!$F$2*data!$E$4)/(B457^3+(data!$E$4+data!$C$2)*B457^2+(data!$E$4*data!$C$2-data!$R$2)*B457-data!$E$4*data!$F$2))</f>
        <v>7.760504474971194</v>
      </c>
      <c r="E457" s="18">
        <f>IF(OR(A457&lt;data!$G$2,A457 &gt;data!$H$2),"",A457)</f>
        <v>6.0399999999999148</v>
      </c>
      <c r="F457" s="19">
        <f t="shared" si="35"/>
        <v>9.9937928705457146</v>
      </c>
      <c r="G457" s="19">
        <f t="shared" si="37"/>
        <v>7.760504474971194</v>
      </c>
      <c r="H457" s="4" t="str">
        <f t="shared" si="38"/>
        <v/>
      </c>
      <c r="I457" s="4" t="e">
        <f>VLOOKUP(ROUND(A457,2),data!$B$6:$C$209,2,0)</f>
        <v>#N/A</v>
      </c>
      <c r="J457" s="4"/>
      <c r="K457" s="21">
        <f>sigmas!A457</f>
        <v>0</v>
      </c>
      <c r="L457" s="21">
        <f>sigmas!B457</f>
        <v>0</v>
      </c>
      <c r="M457" s="21">
        <f>sigmas!C457</f>
        <v>0</v>
      </c>
      <c r="N457" s="21">
        <f t="shared" si="39"/>
        <v>1</v>
      </c>
      <c r="O457" s="21" t="e">
        <f>LOG(N457/10^(-sgraph!$H$13))</f>
        <v>#VALUE!</v>
      </c>
      <c r="P457" s="21"/>
      <c r="Q457" s="21"/>
      <c r="R457" s="21"/>
    </row>
    <row r="458" spans="1:18" x14ac:dyDescent="0.2">
      <c r="A458" s="17">
        <f>A457+data!$I$2</f>
        <v>6.0499999999999146</v>
      </c>
      <c r="B458" s="17">
        <f t="shared" si="36"/>
        <v>8.9125093813391893E-7</v>
      </c>
      <c r="C458" s="17">
        <f>(-data!$B$2)*((B458^3+data!$D$4*B458^2-(data!$F$2+data!$D$4*data!$A$2)*B458-data!$F$2*data!$D$4)/(B458^3+(data!$D$4+data!$C$2)*B458^2+(data!$D$4*data!$C$2-data!$R$2)*B458-data!$D$4*data!$F$2))</f>
        <v>9.9939347070170008</v>
      </c>
      <c r="D458" s="4">
        <f>(-data!$B$2)*((B458^3+data!$E$4*B458^2-(data!$F$2+data!$E$4*data!$A$2)*B458-data!$F$2*data!$E$4)/(B458^3+(data!$E$4+data!$C$2)*B458^2+(data!$E$4*data!$C$2-data!$R$2)*B458-data!$E$4*data!$F$2))</f>
        <v>7.800278334617623</v>
      </c>
      <c r="E458" s="18">
        <f>IF(OR(A458&lt;data!$G$2,A458 &gt;data!$H$2),"",A458)</f>
        <v>6.0499999999999146</v>
      </c>
      <c r="F458" s="19">
        <f t="shared" si="35"/>
        <v>9.9939347070170008</v>
      </c>
      <c r="G458" s="19">
        <f t="shared" si="37"/>
        <v>7.800278334617623</v>
      </c>
      <c r="H458" s="4" t="str">
        <f t="shared" si="38"/>
        <v/>
      </c>
      <c r="I458" s="4" t="e">
        <f>VLOOKUP(ROUND(A458,2),data!$B$6:$C$209,2,0)</f>
        <v>#N/A</v>
      </c>
      <c r="J458" s="4"/>
      <c r="K458" s="21">
        <f>sigmas!A458</f>
        <v>0</v>
      </c>
      <c r="L458" s="21">
        <f>sigmas!B458</f>
        <v>0</v>
      </c>
      <c r="M458" s="21">
        <f>sigmas!C458</f>
        <v>0</v>
      </c>
      <c r="N458" s="21">
        <f t="shared" si="39"/>
        <v>1</v>
      </c>
      <c r="O458" s="21" t="e">
        <f>LOG(N458/10^(-sgraph!$H$13))</f>
        <v>#VALUE!</v>
      </c>
      <c r="P458" s="21"/>
      <c r="Q458" s="21"/>
      <c r="R458" s="21"/>
    </row>
    <row r="459" spans="1:18" x14ac:dyDescent="0.2">
      <c r="A459" s="17">
        <f>A458+data!$I$2</f>
        <v>6.0599999999999143</v>
      </c>
      <c r="B459" s="17">
        <f t="shared" si="36"/>
        <v>8.7096358995625177E-7</v>
      </c>
      <c r="C459" s="17">
        <f>(-data!$B$2)*((B459^3+data!$D$4*B459^2-(data!$F$2+data!$D$4*data!$A$2)*B459-data!$F$2*data!$D$4)/(B459^3+(data!$D$4+data!$C$2)*B459^2+(data!$D$4*data!$C$2-data!$R$2)*B459-data!$D$4*data!$F$2))</f>
        <v>9.9940733317542545</v>
      </c>
      <c r="D459" s="4">
        <f>(-data!$B$2)*((B459^3+data!$E$4*B459^2-(data!$F$2+data!$E$4*data!$A$2)*B459-data!$F$2*data!$E$4)/(B459^3+(data!$E$4+data!$C$2)*B459^2+(data!$E$4*data!$C$2-data!$R$2)*B459-data!$E$4*data!$F$2))</f>
        <v>7.8395422091608031</v>
      </c>
      <c r="E459" s="18">
        <f>IF(OR(A459&lt;data!$G$2,A459 &gt;data!$H$2),"",A459)</f>
        <v>6.0599999999999143</v>
      </c>
      <c r="F459" s="19">
        <f t="shared" si="35"/>
        <v>9.9940733317542545</v>
      </c>
      <c r="G459" s="19">
        <f t="shared" si="37"/>
        <v>7.8395422091608031</v>
      </c>
      <c r="H459" s="4" t="str">
        <f t="shared" si="38"/>
        <v/>
      </c>
      <c r="I459" s="4" t="e">
        <f>VLOOKUP(ROUND(A459,2),data!$B$6:$C$209,2,0)</f>
        <v>#N/A</v>
      </c>
      <c r="J459" s="4"/>
      <c r="K459" s="21">
        <f>sigmas!A459</f>
        <v>0</v>
      </c>
      <c r="L459" s="21">
        <f>sigmas!B459</f>
        <v>0</v>
      </c>
      <c r="M459" s="21">
        <f>sigmas!C459</f>
        <v>0</v>
      </c>
      <c r="N459" s="21">
        <f t="shared" si="39"/>
        <v>1</v>
      </c>
      <c r="O459" s="21" t="e">
        <f>LOG(N459/10^(-sgraph!$H$13))</f>
        <v>#VALUE!</v>
      </c>
      <c r="P459" s="21"/>
      <c r="Q459" s="21"/>
      <c r="R459" s="21"/>
    </row>
    <row r="460" spans="1:18" x14ac:dyDescent="0.2">
      <c r="A460" s="17">
        <f>A459+data!$I$2</f>
        <v>6.0699999999999141</v>
      </c>
      <c r="B460" s="17">
        <f t="shared" si="36"/>
        <v>8.511380382025437E-7</v>
      </c>
      <c r="C460" s="17">
        <f>(-data!$B$2)*((B460^3+data!$D$4*B460^2-(data!$F$2+data!$D$4*data!$A$2)*B460-data!$F$2*data!$D$4)/(B460^3+(data!$D$4+data!$C$2)*B460^2+(data!$D$4*data!$C$2-data!$R$2)*B460-data!$D$4*data!$F$2))</f>
        <v>9.9942088180708897</v>
      </c>
      <c r="D460" s="4">
        <f>(-data!$B$2)*((B460^3+data!$E$4*B460^2-(data!$F$2+data!$E$4*data!$A$2)*B460-data!$F$2*data!$E$4)/(B460^3+(data!$E$4+data!$C$2)*B460^2+(data!$E$4*data!$C$2-data!$R$2)*B460-data!$E$4*data!$F$2))</f>
        <v>7.8782956400091493</v>
      </c>
      <c r="E460" s="18">
        <f>IF(OR(A460&lt;data!$G$2,A460 &gt;data!$H$2),"",A460)</f>
        <v>6.0699999999999141</v>
      </c>
      <c r="F460" s="19">
        <f t="shared" si="35"/>
        <v>9.9942088180708897</v>
      </c>
      <c r="G460" s="19">
        <f t="shared" si="37"/>
        <v>7.8782956400091493</v>
      </c>
      <c r="H460" s="4" t="str">
        <f t="shared" si="38"/>
        <v/>
      </c>
      <c r="I460" s="4" t="e">
        <f>VLOOKUP(ROUND(A460,2),data!$B$6:$C$209,2,0)</f>
        <v>#N/A</v>
      </c>
      <c r="J460" s="4"/>
      <c r="K460" s="21">
        <f>sigmas!A460</f>
        <v>0</v>
      </c>
      <c r="L460" s="21">
        <f>sigmas!B460</f>
        <v>0</v>
      </c>
      <c r="M460" s="21">
        <f>sigmas!C460</f>
        <v>0</v>
      </c>
      <c r="N460" s="21">
        <f t="shared" si="39"/>
        <v>1</v>
      </c>
      <c r="O460" s="21" t="e">
        <f>LOG(N460/10^(-sgraph!$H$13))</f>
        <v>#VALUE!</v>
      </c>
      <c r="P460" s="21"/>
      <c r="Q460" s="21"/>
      <c r="R460" s="21"/>
    </row>
    <row r="461" spans="1:18" x14ac:dyDescent="0.2">
      <c r="A461" s="17">
        <f>A460+data!$I$2</f>
        <v>6.0799999999999139</v>
      </c>
      <c r="B461" s="17">
        <f t="shared" si="36"/>
        <v>8.3176377110283456E-7</v>
      </c>
      <c r="C461" s="17">
        <f>(-data!$B$2)*((B461^3+data!$D$4*B461^2-(data!$F$2+data!$D$4*data!$A$2)*B461-data!$F$2*data!$D$4)/(B461^3+(data!$D$4+data!$C$2)*B461^2+(data!$D$4*data!$C$2-data!$R$2)*B461-data!$D$4*data!$F$2))</f>
        <v>9.9943412376247114</v>
      </c>
      <c r="D461" s="4">
        <f>(-data!$B$2)*((B461^3+data!$E$4*B461^2-(data!$F$2+data!$E$4*data!$A$2)*B461-data!$F$2*data!$E$4)/(B461^3+(data!$E$4+data!$C$2)*B461^2+(data!$E$4*data!$C$2-data!$R$2)*B461-data!$E$4*data!$F$2))</f>
        <v>7.9165384472943829</v>
      </c>
      <c r="E461" s="18">
        <f>IF(OR(A461&lt;data!$G$2,A461 &gt;data!$H$2),"",A461)</f>
        <v>6.0799999999999139</v>
      </c>
      <c r="F461" s="19">
        <f t="shared" si="35"/>
        <v>9.9943412376247114</v>
      </c>
      <c r="G461" s="19">
        <f t="shared" si="37"/>
        <v>7.9165384472943829</v>
      </c>
      <c r="H461" s="4" t="str">
        <f t="shared" si="38"/>
        <v/>
      </c>
      <c r="I461" s="4" t="e">
        <f>VLOOKUP(ROUND(A461,2),data!$B$6:$C$209,2,0)</f>
        <v>#N/A</v>
      </c>
      <c r="J461" s="4"/>
      <c r="K461" s="21">
        <f>sigmas!A461</f>
        <v>0</v>
      </c>
      <c r="L461" s="21">
        <f>sigmas!B461</f>
        <v>0</v>
      </c>
      <c r="M461" s="21">
        <f>sigmas!C461</f>
        <v>0</v>
      </c>
      <c r="N461" s="21">
        <f t="shared" si="39"/>
        <v>1</v>
      </c>
      <c r="O461" s="21" t="e">
        <f>LOG(N461/10^(-sgraph!$H$13))</f>
        <v>#VALUE!</v>
      </c>
      <c r="P461" s="21"/>
      <c r="Q461" s="21"/>
      <c r="R461" s="21"/>
    </row>
    <row r="462" spans="1:18" x14ac:dyDescent="0.2">
      <c r="A462" s="17">
        <f>A461+data!$I$2</f>
        <v>6.0899999999999137</v>
      </c>
      <c r="B462" s="17">
        <f t="shared" si="36"/>
        <v>8.1283051616425909E-7</v>
      </c>
      <c r="C462" s="17">
        <f>(-data!$B$2)*((B462^3+data!$D$4*B462^2-(data!$F$2+data!$D$4*data!$A$2)*B462-data!$F$2*data!$D$4)/(B462^3+(data!$D$4+data!$C$2)*B462^2+(data!$D$4*data!$C$2-data!$R$2)*B462-data!$D$4*data!$F$2))</f>
        <v>9.9944706604555336</v>
      </c>
      <c r="D462" s="4">
        <f>(-data!$B$2)*((B462^3+data!$E$4*B462^2-(data!$F$2+data!$E$4*data!$A$2)*B462-data!$F$2*data!$E$4)/(B462^3+(data!$E$4+data!$C$2)*B462^2+(data!$E$4*data!$C$2-data!$R$2)*B462-data!$E$4*data!$F$2))</f>
        <v>7.9542707227932832</v>
      </c>
      <c r="E462" s="18">
        <f>IF(OR(A462&lt;data!$G$2,A462 &gt;data!$H$2),"",A462)</f>
        <v>6.0899999999999137</v>
      </c>
      <c r="F462" s="19">
        <f t="shared" si="35"/>
        <v>9.9944706604555336</v>
      </c>
      <c r="G462" s="19">
        <f t="shared" si="37"/>
        <v>7.9542707227932832</v>
      </c>
      <c r="H462" s="4" t="str">
        <f t="shared" si="38"/>
        <v/>
      </c>
      <c r="I462" s="4" t="e">
        <f>VLOOKUP(ROUND(A462,2),data!$B$6:$C$209,2,0)</f>
        <v>#N/A</v>
      </c>
      <c r="J462" s="4"/>
      <c r="K462" s="21">
        <f>sigmas!A462</f>
        <v>0</v>
      </c>
      <c r="L462" s="21">
        <f>sigmas!B462</f>
        <v>0</v>
      </c>
      <c r="M462" s="21">
        <f>sigmas!C462</f>
        <v>0</v>
      </c>
      <c r="N462" s="21">
        <f t="shared" si="39"/>
        <v>1</v>
      </c>
      <c r="O462" s="21" t="e">
        <f>LOG(N462/10^(-sgraph!$H$13))</f>
        <v>#VALUE!</v>
      </c>
      <c r="P462" s="21"/>
      <c r="Q462" s="21"/>
      <c r="R462" s="21"/>
    </row>
    <row r="463" spans="1:18" x14ac:dyDescent="0.2">
      <c r="A463" s="17">
        <f>A462+data!$I$2</f>
        <v>6.0999999999999135</v>
      </c>
      <c r="B463" s="17">
        <f t="shared" si="36"/>
        <v>7.9432823472443921E-7</v>
      </c>
      <c r="C463" s="17">
        <f>(-data!$B$2)*((B463^3+data!$D$4*B463^2-(data!$F$2+data!$D$4*data!$A$2)*B463-data!$F$2*data!$D$4)/(B463^3+(data!$D$4+data!$C$2)*B463^2+(data!$D$4*data!$C$2-data!$R$2)*B463-data!$D$4*data!$F$2))</f>
        <v>9.994597155021939</v>
      </c>
      <c r="D463" s="4">
        <f>(-data!$B$2)*((B463^3+data!$E$4*B463^2-(data!$F$2+data!$E$4*data!$A$2)*B463-data!$F$2*data!$E$4)/(B463^3+(data!$E$4+data!$C$2)*B463^2+(data!$E$4*data!$C$2-data!$R$2)*B463-data!$E$4*data!$F$2))</f>
        <v>7.9914928227020203</v>
      </c>
      <c r="E463" s="18">
        <f>IF(OR(A463&lt;data!$G$2,A463 &gt;data!$H$2),"",A463)</f>
        <v>6.0999999999999135</v>
      </c>
      <c r="F463" s="19">
        <f t="shared" si="35"/>
        <v>9.994597155021939</v>
      </c>
      <c r="G463" s="19">
        <f t="shared" si="37"/>
        <v>7.9914928227020203</v>
      </c>
      <c r="H463" s="4" t="str">
        <f t="shared" si="38"/>
        <v/>
      </c>
      <c r="I463" s="4" t="e">
        <f>VLOOKUP(ROUND(A463,2),data!$B$6:$C$209,2,0)</f>
        <v>#N/A</v>
      </c>
      <c r="J463" s="4"/>
      <c r="K463" s="21">
        <f>sigmas!A463</f>
        <v>0</v>
      </c>
      <c r="L463" s="21">
        <f>sigmas!B463</f>
        <v>0</v>
      </c>
      <c r="M463" s="21">
        <f>sigmas!C463</f>
        <v>0</v>
      </c>
      <c r="N463" s="21">
        <f t="shared" si="39"/>
        <v>1</v>
      </c>
      <c r="O463" s="21" t="e">
        <f>LOG(N463/10^(-sgraph!$H$13))</f>
        <v>#VALUE!</v>
      </c>
      <c r="P463" s="21"/>
      <c r="Q463" s="21"/>
      <c r="R463" s="21"/>
    </row>
    <row r="464" spans="1:18" x14ac:dyDescent="0.2">
      <c r="A464" s="17">
        <f>A463+data!$I$2</f>
        <v>6.1099999999999133</v>
      </c>
      <c r="B464" s="17">
        <f t="shared" si="36"/>
        <v>7.7624711662884605E-7</v>
      </c>
      <c r="C464" s="17">
        <f>(-data!$B$2)*((B464^3+data!$D$4*B464^2-(data!$F$2+data!$D$4*data!$A$2)*B464-data!$F$2*data!$D$4)/(B464^3+(data!$D$4+data!$C$2)*B464^2+(data!$D$4*data!$C$2-data!$R$2)*B464-data!$D$4*data!$F$2))</f>
        <v>9.9947207882372524</v>
      </c>
      <c r="D464" s="4">
        <f>(-data!$B$2)*((B464^3+data!$E$4*B464^2-(data!$F$2+data!$E$4*data!$A$2)*B464-data!$F$2*data!$E$4)/(B464^3+(data!$E$4+data!$C$2)*B464^2+(data!$E$4*data!$C$2-data!$R$2)*B464-data!$E$4*data!$F$2))</f>
        <v>8.0282053602821097</v>
      </c>
      <c r="E464" s="18">
        <f>IF(OR(A464&lt;data!$G$2,A464 &gt;data!$H$2),"",A464)</f>
        <v>6.1099999999999133</v>
      </c>
      <c r="F464" s="19">
        <f t="shared" si="35"/>
        <v>9.9947207882372524</v>
      </c>
      <c r="G464" s="19">
        <f t="shared" si="37"/>
        <v>8.0282053602821097</v>
      </c>
      <c r="H464" s="4" t="str">
        <f t="shared" si="38"/>
        <v/>
      </c>
      <c r="I464" s="4" t="e">
        <f>VLOOKUP(ROUND(A464,2),data!$B$6:$C$209,2,0)</f>
        <v>#N/A</v>
      </c>
      <c r="J464" s="4"/>
      <c r="K464" s="21">
        <f>sigmas!A464</f>
        <v>0</v>
      </c>
      <c r="L464" s="21">
        <f>sigmas!B464</f>
        <v>0</v>
      </c>
      <c r="M464" s="21">
        <f>sigmas!C464</f>
        <v>0</v>
      </c>
      <c r="N464" s="21">
        <f t="shared" si="39"/>
        <v>1</v>
      </c>
      <c r="O464" s="21" t="e">
        <f>LOG(N464/10^(-sgraph!$H$13))</f>
        <v>#VALUE!</v>
      </c>
      <c r="P464" s="21"/>
      <c r="Q464" s="21"/>
      <c r="R464" s="21"/>
    </row>
    <row r="465" spans="1:18" x14ac:dyDescent="0.2">
      <c r="A465" s="17">
        <f>A464+data!$I$2</f>
        <v>6.1199999999999131</v>
      </c>
      <c r="B465" s="17">
        <f t="shared" si="36"/>
        <v>7.5857757502933455E-7</v>
      </c>
      <c r="C465" s="17">
        <f>(-data!$B$2)*((B465^3+data!$D$4*B465^2-(data!$F$2+data!$D$4*data!$A$2)*B465-data!$F$2*data!$D$4)/(B465^3+(data!$D$4+data!$C$2)*B465^2+(data!$D$4*data!$C$2-data!$R$2)*B465-data!$D$4*data!$F$2))</f>
        <v>9.9948416255046606</v>
      </c>
      <c r="D465" s="4">
        <f>(-data!$B$2)*((B465^3+data!$E$4*B465^2-(data!$F$2+data!$E$4*data!$A$2)*B465-data!$F$2*data!$E$4)/(B465^3+(data!$E$4+data!$C$2)*B465^2+(data!$E$4*data!$C$2-data!$R$2)*B465-data!$E$4*data!$F$2))</f>
        <v>8.0644091983963015</v>
      </c>
      <c r="E465" s="18">
        <f>IF(OR(A465&lt;data!$G$2,A465 &gt;data!$H$2),"",A465)</f>
        <v>6.1199999999999131</v>
      </c>
      <c r="F465" s="19">
        <f t="shared" si="35"/>
        <v>9.9948416255046606</v>
      </c>
      <c r="G465" s="19">
        <f t="shared" si="37"/>
        <v>8.0644091983963015</v>
      </c>
      <c r="H465" s="4" t="str">
        <f t="shared" si="38"/>
        <v/>
      </c>
      <c r="I465" s="4" t="e">
        <f>VLOOKUP(ROUND(A465,2),data!$B$6:$C$209,2,0)</f>
        <v>#N/A</v>
      </c>
      <c r="J465" s="4"/>
      <c r="K465" s="21">
        <f>sigmas!A465</f>
        <v>0</v>
      </c>
      <c r="L465" s="21">
        <f>sigmas!B465</f>
        <v>0</v>
      </c>
      <c r="M465" s="21">
        <f>sigmas!C465</f>
        <v>0</v>
      </c>
      <c r="N465" s="21">
        <f t="shared" si="39"/>
        <v>1</v>
      </c>
      <c r="O465" s="21" t="e">
        <f>LOG(N465/10^(-sgraph!$H$13))</f>
        <v>#VALUE!</v>
      </c>
      <c r="P465" s="21"/>
      <c r="Q465" s="21"/>
      <c r="R465" s="21"/>
    </row>
    <row r="466" spans="1:18" x14ac:dyDescent="0.2">
      <c r="A466" s="17">
        <f>A465+data!$I$2</f>
        <v>6.1299999999999129</v>
      </c>
      <c r="B466" s="17">
        <f t="shared" si="36"/>
        <v>7.4131024130106493E-7</v>
      </c>
      <c r="C466" s="17">
        <f>(-data!$B$2)*((B466^3+data!$D$4*B466^2-(data!$F$2+data!$D$4*data!$A$2)*B466-data!$F$2*data!$D$4)/(B466^3+(data!$D$4+data!$C$2)*B466^2+(data!$D$4*data!$C$2-data!$R$2)*B466-data!$D$4*data!$F$2))</f>
        <v>9.9949597307516083</v>
      </c>
      <c r="D466" s="4">
        <f>(-data!$B$2)*((B466^3+data!$E$4*B466^2-(data!$F$2+data!$E$4*data!$A$2)*B466-data!$F$2*data!$E$4)/(B466^3+(data!$E$4+data!$C$2)*B466^2+(data!$E$4*data!$C$2-data!$R$2)*B466-data!$E$4*data!$F$2))</f>
        <v>8.1001054419524809</v>
      </c>
      <c r="E466" s="18">
        <f>IF(OR(A466&lt;data!$G$2,A466 &gt;data!$H$2),"",A466)</f>
        <v>6.1299999999999129</v>
      </c>
      <c r="F466" s="19">
        <f t="shared" si="35"/>
        <v>9.9949597307516083</v>
      </c>
      <c r="G466" s="19">
        <f t="shared" si="37"/>
        <v>8.1001054419524809</v>
      </c>
      <c r="H466" s="4" t="str">
        <f t="shared" si="38"/>
        <v/>
      </c>
      <c r="I466" s="4" t="e">
        <f>VLOOKUP(ROUND(A466,2),data!$B$6:$C$209,2,0)</f>
        <v>#N/A</v>
      </c>
      <c r="J466" s="4"/>
      <c r="K466" s="21">
        <f>sigmas!A466</f>
        <v>0</v>
      </c>
      <c r="L466" s="21">
        <f>sigmas!B466</f>
        <v>0</v>
      </c>
      <c r="M466" s="21">
        <f>sigmas!C466</f>
        <v>0</v>
      </c>
      <c r="N466" s="21">
        <f t="shared" si="39"/>
        <v>1</v>
      </c>
      <c r="O466" s="21" t="e">
        <f>LOG(N466/10^(-sgraph!$H$13))</f>
        <v>#VALUE!</v>
      </c>
      <c r="P466" s="21"/>
      <c r="Q466" s="21"/>
      <c r="R466" s="21"/>
    </row>
    <row r="467" spans="1:18" x14ac:dyDescent="0.2">
      <c r="A467" s="17">
        <f>A466+data!$I$2</f>
        <v>6.1399999999999126</v>
      </c>
      <c r="B467" s="17">
        <f t="shared" si="36"/>
        <v>7.2443596007513426E-7</v>
      </c>
      <c r="C467" s="17">
        <f>(-data!$B$2)*((B467^3+data!$D$4*B467^2-(data!$F$2+data!$D$4*data!$A$2)*B467-data!$F$2*data!$D$4)/(B467^3+(data!$D$4+data!$C$2)*B467^2+(data!$D$4*data!$C$2-data!$R$2)*B467-data!$D$4*data!$F$2))</f>
        <v>9.9950751664633692</v>
      </c>
      <c r="D467" s="4">
        <f>(-data!$B$2)*((B467^3+data!$E$4*B467^2-(data!$F$2+data!$E$4*data!$A$2)*B467-data!$F$2*data!$E$4)/(B467^3+(data!$E$4+data!$C$2)*B467^2+(data!$E$4*data!$C$2-data!$R$2)*B467-data!$E$4*data!$F$2))</f>
        <v>8.1352954302730058</v>
      </c>
      <c r="E467" s="18">
        <f>IF(OR(A467&lt;data!$G$2,A467 &gt;data!$H$2),"",A467)</f>
        <v>6.1399999999999126</v>
      </c>
      <c r="F467" s="19">
        <f t="shared" si="35"/>
        <v>9.9950751664633692</v>
      </c>
      <c r="G467" s="19">
        <f t="shared" si="37"/>
        <v>8.1352954302730058</v>
      </c>
      <c r="H467" s="4" t="str">
        <f t="shared" si="38"/>
        <v/>
      </c>
      <c r="I467" s="4" t="e">
        <f>VLOOKUP(ROUND(A467,2),data!$B$6:$C$209,2,0)</f>
        <v>#N/A</v>
      </c>
      <c r="J467" s="4"/>
      <c r="K467" s="21">
        <f>sigmas!A467</f>
        <v>0</v>
      </c>
      <c r="L467" s="21">
        <f>sigmas!B467</f>
        <v>0</v>
      </c>
      <c r="M467" s="21">
        <f>sigmas!C467</f>
        <v>0</v>
      </c>
      <c r="N467" s="21">
        <f t="shared" si="39"/>
        <v>1</v>
      </c>
      <c r="O467" s="21" t="e">
        <f>LOG(N467/10^(-sgraph!$H$13))</f>
        <v>#VALUE!</v>
      </c>
      <c r="P467" s="21"/>
      <c r="Q467" s="21"/>
      <c r="R467" s="21"/>
    </row>
    <row r="468" spans="1:18" x14ac:dyDescent="0.2">
      <c r="A468" s="17">
        <f>A467+data!$I$2</f>
        <v>6.1499999999999124</v>
      </c>
      <c r="B468" s="17">
        <f t="shared" si="36"/>
        <v>7.079457843842801E-7</v>
      </c>
      <c r="C468" s="17">
        <f>(-data!$B$2)*((B468^3+data!$D$4*B468^2-(data!$F$2+data!$D$4*data!$A$2)*B468-data!$F$2*data!$D$4)/(B468^3+(data!$D$4+data!$C$2)*B468^2+(data!$D$4*data!$C$2-data!$R$2)*B468-data!$D$4*data!$F$2))</f>
        <v>9.9951879937158949</v>
      </c>
      <c r="D468" s="4">
        <f>(-data!$B$2)*((B468^3+data!$E$4*B468^2-(data!$F$2+data!$E$4*data!$A$2)*B468-data!$F$2*data!$E$4)/(B468^3+(data!$E$4+data!$C$2)*B468^2+(data!$E$4*data!$C$2-data!$R$2)*B468-data!$E$4*data!$F$2))</f>
        <v>8.1699807294062392</v>
      </c>
      <c r="E468" s="18">
        <f>IF(OR(A468&lt;data!$G$2,A468 &gt;data!$H$2),"",A468)</f>
        <v>6.1499999999999124</v>
      </c>
      <c r="F468" s="19">
        <f t="shared" si="35"/>
        <v>9.9951879937158949</v>
      </c>
      <c r="G468" s="19">
        <f t="shared" si="37"/>
        <v>8.1699807294062392</v>
      </c>
      <c r="H468" s="4" t="str">
        <f t="shared" si="38"/>
        <v/>
      </c>
      <c r="I468" s="4" t="e">
        <f>VLOOKUP(ROUND(A468,2),data!$B$6:$C$209,2,0)</f>
        <v>#N/A</v>
      </c>
      <c r="J468" s="4"/>
      <c r="K468" s="21">
        <f>sigmas!A468</f>
        <v>0</v>
      </c>
      <c r="L468" s="21">
        <f>sigmas!B468</f>
        <v>0</v>
      </c>
      <c r="M468" s="21">
        <f>sigmas!C468</f>
        <v>0</v>
      </c>
      <c r="N468" s="21">
        <f t="shared" si="39"/>
        <v>1</v>
      </c>
      <c r="O468" s="21" t="e">
        <f>LOG(N468/10^(-sgraph!$H$13))</f>
        <v>#VALUE!</v>
      </c>
      <c r="P468" s="21"/>
      <c r="Q468" s="21"/>
      <c r="R468" s="21"/>
    </row>
    <row r="469" spans="1:18" x14ac:dyDescent="0.2">
      <c r="A469" s="17">
        <f>A468+data!$I$2</f>
        <v>6.1599999999999122</v>
      </c>
      <c r="B469" s="17">
        <f t="shared" si="36"/>
        <v>6.9183097091907542E-7</v>
      </c>
      <c r="C469" s="17">
        <f>(-data!$B$2)*((B469^3+data!$D$4*B469^2-(data!$F$2+data!$D$4*data!$A$2)*B469-data!$F$2*data!$D$4)/(B469^3+(data!$D$4+data!$C$2)*B469^2+(data!$D$4*data!$C$2-data!$R$2)*B469-data!$D$4*data!$F$2))</f>
        <v>9.9952982722079238</v>
      </c>
      <c r="D469" s="4">
        <f>(-data!$B$2)*((B469^3+data!$E$4*B469^2-(data!$F$2+data!$E$4*data!$A$2)*B469-data!$F$2*data!$E$4)/(B469^3+(data!$E$4+data!$C$2)*B469^2+(data!$E$4*data!$C$2-data!$R$2)*B469-data!$E$4*data!$F$2))</f>
        <v>8.2041631243966986</v>
      </c>
      <c r="E469" s="18">
        <f>IF(OR(A469&lt;data!$G$2,A469 &gt;data!$H$2),"",A469)</f>
        <v>6.1599999999999122</v>
      </c>
      <c r="F469" s="19">
        <f t="shared" si="35"/>
        <v>9.9952982722079238</v>
      </c>
      <c r="G469" s="19">
        <f t="shared" si="37"/>
        <v>8.2041631243966986</v>
      </c>
      <c r="H469" s="4" t="str">
        <f t="shared" si="38"/>
        <v/>
      </c>
      <c r="I469" s="4" t="e">
        <f>VLOOKUP(ROUND(A469,2),data!$B$6:$C$209,2,0)</f>
        <v>#N/A</v>
      </c>
      <c r="J469" s="4"/>
      <c r="K469" s="21">
        <f>sigmas!A469</f>
        <v>0</v>
      </c>
      <c r="L469" s="21">
        <f>sigmas!B469</f>
        <v>0</v>
      </c>
      <c r="M469" s="21">
        <f>sigmas!C469</f>
        <v>0</v>
      </c>
      <c r="N469" s="21">
        <f t="shared" si="39"/>
        <v>1</v>
      </c>
      <c r="O469" s="21" t="e">
        <f>LOG(N469/10^(-sgraph!$H$13))</f>
        <v>#VALUE!</v>
      </c>
      <c r="P469" s="21"/>
      <c r="Q469" s="21"/>
      <c r="R469" s="21"/>
    </row>
    <row r="470" spans="1:18" x14ac:dyDescent="0.2">
      <c r="A470" s="17">
        <f>A469+data!$I$2</f>
        <v>6.169999999999912</v>
      </c>
      <c r="B470" s="17">
        <f t="shared" si="36"/>
        <v>6.7608297539211775E-7</v>
      </c>
      <c r="C470" s="17">
        <f>(-data!$B$2)*((B470^3+data!$D$4*B470^2-(data!$F$2+data!$D$4*data!$A$2)*B470-data!$F$2*data!$D$4)/(B470^3+(data!$D$4+data!$C$2)*B470^2+(data!$D$4*data!$C$2-data!$R$2)*B470-data!$D$4*data!$F$2))</f>
        <v>9.9954060602923835</v>
      </c>
      <c r="D470" s="4">
        <f>(-data!$B$2)*((B470^3+data!$E$4*B470^2-(data!$F$2+data!$E$4*data!$A$2)*B470-data!$F$2*data!$E$4)/(B470^3+(data!$E$4+data!$C$2)*B470^2+(data!$E$4*data!$C$2-data!$R$2)*B470-data!$E$4*data!$F$2))</f>
        <v>8.2378446115293613</v>
      </c>
      <c r="E470" s="18">
        <f>IF(OR(A470&lt;data!$G$2,A470 &gt;data!$H$2),"",A470)</f>
        <v>6.169999999999912</v>
      </c>
      <c r="F470" s="19">
        <f t="shared" si="35"/>
        <v>9.9954060602923835</v>
      </c>
      <c r="G470" s="19">
        <f t="shared" si="37"/>
        <v>8.2378446115293613</v>
      </c>
      <c r="H470" s="4" t="str">
        <f t="shared" si="38"/>
        <v/>
      </c>
      <c r="I470" s="4" t="e">
        <f>VLOOKUP(ROUND(A470,2),data!$B$6:$C$209,2,0)</f>
        <v>#N/A</v>
      </c>
      <c r="J470" s="4"/>
      <c r="K470" s="21">
        <f>sigmas!A470</f>
        <v>0</v>
      </c>
      <c r="L470" s="21">
        <f>sigmas!B470</f>
        <v>0</v>
      </c>
      <c r="M470" s="21">
        <f>sigmas!C470</f>
        <v>0</v>
      </c>
      <c r="N470" s="21">
        <f t="shared" si="39"/>
        <v>1</v>
      </c>
      <c r="O470" s="21" t="e">
        <f>LOG(N470/10^(-sgraph!$H$13))</f>
        <v>#VALUE!</v>
      </c>
      <c r="P470" s="21"/>
      <c r="Q470" s="21"/>
      <c r="R470" s="21"/>
    </row>
    <row r="471" spans="1:18" x14ac:dyDescent="0.2">
      <c r="A471" s="17">
        <f>A470+data!$I$2</f>
        <v>6.1799999999999118</v>
      </c>
      <c r="B471" s="17">
        <f t="shared" si="36"/>
        <v>6.6069344800772889E-7</v>
      </c>
      <c r="C471" s="17">
        <f>(-data!$B$2)*((B471^3+data!$D$4*B471^2-(data!$F$2+data!$D$4*data!$A$2)*B471-data!$F$2*data!$D$4)/(B471^3+(data!$D$4+data!$C$2)*B471^2+(data!$D$4*data!$C$2-data!$R$2)*B471-data!$D$4*data!$F$2))</f>
        <v>9.9955114150070585</v>
      </c>
      <c r="D471" s="4">
        <f>(-data!$B$2)*((B471^3+data!$E$4*B471^2-(data!$F$2+data!$E$4*data!$A$2)*B471-data!$F$2*data!$E$4)/(B471^3+(data!$E$4+data!$C$2)*B471^2+(data!$E$4*data!$C$2-data!$R$2)*B471-data!$E$4*data!$F$2))</f>
        <v>8.2710273905632494</v>
      </c>
      <c r="E471" s="18">
        <f>IF(OR(A471&lt;data!$G$2,A471 &gt;data!$H$2),"",A471)</f>
        <v>6.1799999999999118</v>
      </c>
      <c r="F471" s="19">
        <f t="shared" si="35"/>
        <v>9.9955114150070585</v>
      </c>
      <c r="G471" s="19">
        <f t="shared" si="37"/>
        <v>8.2710273905632494</v>
      </c>
      <c r="H471" s="4" t="str">
        <f t="shared" si="38"/>
        <v/>
      </c>
      <c r="I471" s="4" t="e">
        <f>VLOOKUP(ROUND(A471,2),data!$B$6:$C$209,2,0)</f>
        <v>#N/A</v>
      </c>
      <c r="J471" s="4"/>
      <c r="K471" s="21">
        <f>sigmas!A471</f>
        <v>0</v>
      </c>
      <c r="L471" s="21">
        <f>sigmas!B471</f>
        <v>0</v>
      </c>
      <c r="M471" s="21">
        <f>sigmas!C471</f>
        <v>0</v>
      </c>
      <c r="N471" s="21">
        <f t="shared" si="39"/>
        <v>1</v>
      </c>
      <c r="O471" s="21" t="e">
        <f>LOG(N471/10^(-sgraph!$H$13))</f>
        <v>#VALUE!</v>
      </c>
      <c r="P471" s="21"/>
      <c r="Q471" s="21"/>
      <c r="R471" s="21"/>
    </row>
    <row r="472" spans="1:18" x14ac:dyDescent="0.2">
      <c r="A472" s="17">
        <f>A471+data!$I$2</f>
        <v>6.1899999999999116</v>
      </c>
      <c r="B472" s="17">
        <f t="shared" si="36"/>
        <v>6.4565422903478659E-7</v>
      </c>
      <c r="C472" s="17">
        <f>(-data!$B$2)*((B472^3+data!$D$4*B472^2-(data!$F$2+data!$D$4*data!$A$2)*B472-data!$F$2*data!$D$4)/(B472^3+(data!$D$4+data!$C$2)*B472^2+(data!$D$4*data!$C$2-data!$R$2)*B472-data!$D$4*data!$F$2))</f>
        <v>9.9956143921046081</v>
      </c>
      <c r="D472" s="4">
        <f>(-data!$B$2)*((B472^3+data!$E$4*B472^2-(data!$F$2+data!$E$4*data!$A$2)*B472-data!$F$2*data!$E$4)/(B472^3+(data!$E$4+data!$C$2)*B472^2+(data!$E$4*data!$C$2-data!$R$2)*B472-data!$E$4*data!$F$2))</f>
        <v>8.3037138569686491</v>
      </c>
      <c r="E472" s="18">
        <f>IF(OR(A472&lt;data!$G$2,A472 &gt;data!$H$2),"",A472)</f>
        <v>6.1899999999999116</v>
      </c>
      <c r="F472" s="19">
        <f t="shared" si="35"/>
        <v>9.9956143921046081</v>
      </c>
      <c r="G472" s="19">
        <f t="shared" si="37"/>
        <v>8.3037138569686491</v>
      </c>
      <c r="H472" s="4" t="str">
        <f t="shared" si="38"/>
        <v/>
      </c>
      <c r="I472" s="4" t="e">
        <f>VLOOKUP(ROUND(A472,2),data!$B$6:$C$209,2,0)</f>
        <v>#N/A</v>
      </c>
      <c r="J472" s="4"/>
      <c r="K472" s="21">
        <f>sigmas!A472</f>
        <v>0</v>
      </c>
      <c r="L472" s="21">
        <f>sigmas!B472</f>
        <v>0</v>
      </c>
      <c r="M472" s="21">
        <f>sigmas!C472</f>
        <v>0</v>
      </c>
      <c r="N472" s="21">
        <f t="shared" si="39"/>
        <v>1</v>
      </c>
      <c r="O472" s="21" t="e">
        <f>LOG(N472/10^(-sgraph!$H$13))</f>
        <v>#VALUE!</v>
      </c>
      <c r="P472" s="21"/>
      <c r="Q472" s="21"/>
      <c r="R472" s="21"/>
    </row>
    <row r="473" spans="1:18" x14ac:dyDescent="0.2">
      <c r="A473" s="17">
        <f>A472+data!$I$2</f>
        <v>6.1999999999999114</v>
      </c>
      <c r="B473" s="17">
        <f t="shared" si="36"/>
        <v>6.309573444803214E-7</v>
      </c>
      <c r="C473" s="17">
        <f>(-data!$B$2)*((B473^3+data!$D$4*B473^2-(data!$F$2+data!$D$4*data!$A$2)*B473-data!$F$2*data!$D$4)/(B473^3+(data!$D$4+data!$C$2)*B473^2+(data!$D$4*data!$C$2-data!$R$2)*B473-data!$D$4*data!$F$2))</f>
        <v>9.9957150460819051</v>
      </c>
      <c r="D473" s="4">
        <f>(-data!$B$2)*((B473^3+data!$E$4*B473^2-(data!$F$2+data!$E$4*data!$A$2)*B473-data!$F$2*data!$E$4)/(B473^3+(data!$E$4+data!$C$2)*B473^2+(data!$E$4*data!$C$2-data!$R$2)*B473-data!$E$4*data!$F$2))</f>
        <v>8.3359065941817168</v>
      </c>
      <c r="E473" s="18">
        <f>IF(OR(A473&lt;data!$G$2,A473 &gt;data!$H$2),"",A473)</f>
        <v>6.1999999999999114</v>
      </c>
      <c r="F473" s="19">
        <f t="shared" si="35"/>
        <v>9.9957150460819051</v>
      </c>
      <c r="G473" s="19">
        <f t="shared" si="37"/>
        <v>8.3359065941817168</v>
      </c>
      <c r="H473" s="4" t="str">
        <f t="shared" si="38"/>
        <v/>
      </c>
      <c r="I473" s="4" t="e">
        <f>VLOOKUP(ROUND(A473,2),data!$B$6:$C$209,2,0)</f>
        <v>#N/A</v>
      </c>
      <c r="J473" s="4"/>
      <c r="K473" s="21">
        <f>sigmas!A473</f>
        <v>0</v>
      </c>
      <c r="L473" s="21">
        <f>sigmas!B473</f>
        <v>0</v>
      </c>
      <c r="M473" s="21">
        <f>sigmas!C473</f>
        <v>0</v>
      </c>
      <c r="N473" s="21">
        <f t="shared" si="39"/>
        <v>1</v>
      </c>
      <c r="O473" s="21" t="e">
        <f>LOG(N473/10^(-sgraph!$H$13))</f>
        <v>#VALUE!</v>
      </c>
      <c r="P473" s="21"/>
      <c r="Q473" s="21"/>
      <c r="R473" s="21"/>
    </row>
    <row r="474" spans="1:18" x14ac:dyDescent="0.2">
      <c r="A474" s="17">
        <f>A473+data!$I$2</f>
        <v>6.2099999999999111</v>
      </c>
      <c r="B474" s="17">
        <f t="shared" si="36"/>
        <v>6.1659500186160745E-7</v>
      </c>
      <c r="C474" s="17">
        <f>(-data!$B$2)*((B474^3+data!$D$4*B474^2-(data!$F$2+data!$D$4*data!$A$2)*B474-data!$F$2*data!$D$4)/(B474^3+(data!$D$4+data!$C$2)*B474^2+(data!$D$4*data!$C$2-data!$R$2)*B474-data!$D$4*data!$F$2))</f>
        <v>9.9958134302086918</v>
      </c>
      <c r="D474" s="4">
        <f>(-data!$B$2)*((B474^3+data!$E$4*B474^2-(data!$F$2+data!$E$4*data!$A$2)*B474-data!$F$2*data!$E$4)/(B474^3+(data!$E$4+data!$C$2)*B474^2+(data!$E$4*data!$C$2-data!$R$2)*B474-data!$E$4*data!$F$2))</f>
        <v>8.3676083658895291</v>
      </c>
      <c r="E474" s="18">
        <f>IF(OR(A474&lt;data!$G$2,A474 &gt;data!$H$2),"",A474)</f>
        <v>6.2099999999999111</v>
      </c>
      <c r="F474" s="19">
        <f t="shared" si="35"/>
        <v>9.9958134302086918</v>
      </c>
      <c r="G474" s="19">
        <f t="shared" si="37"/>
        <v>8.3676083658895291</v>
      </c>
      <c r="H474" s="4" t="str">
        <f t="shared" si="38"/>
        <v/>
      </c>
      <c r="I474" s="4" t="e">
        <f>VLOOKUP(ROUND(A474,2),data!$B$6:$C$209,2,0)</f>
        <v>#N/A</v>
      </c>
      <c r="J474" s="4"/>
      <c r="K474" s="21">
        <f>sigmas!A474</f>
        <v>0</v>
      </c>
      <c r="L474" s="21">
        <f>sigmas!B474</f>
        <v>0</v>
      </c>
      <c r="M474" s="21">
        <f>sigmas!C474</f>
        <v>0</v>
      </c>
      <c r="N474" s="21">
        <f t="shared" si="39"/>
        <v>1</v>
      </c>
      <c r="O474" s="21" t="e">
        <f>LOG(N474/10^(-sgraph!$H$13))</f>
        <v>#VALUE!</v>
      </c>
      <c r="P474" s="21"/>
      <c r="Q474" s="21"/>
      <c r="R474" s="21"/>
    </row>
    <row r="475" spans="1:18" x14ac:dyDescent="0.2">
      <c r="A475" s="17">
        <f>A474+data!$I$2</f>
        <v>6.2199999999999109</v>
      </c>
      <c r="B475" s="17">
        <f t="shared" si="36"/>
        <v>6.0255958607448024E-7</v>
      </c>
      <c r="C475" s="17">
        <f>(-data!$B$2)*((B475^3+data!$D$4*B475^2-(data!$F$2+data!$D$4*data!$A$2)*B475-data!$F$2*data!$D$4)/(B475^3+(data!$D$4+data!$C$2)*B475^2+(data!$D$4*data!$C$2-data!$R$2)*B475-data!$D$4*data!$F$2))</f>
        <v>9.9959095965556326</v>
      </c>
      <c r="D475" s="4">
        <f>(-data!$B$2)*((B475^3+data!$E$4*B475^2-(data!$F$2+data!$E$4*data!$A$2)*B475-data!$F$2*data!$E$4)/(B475^3+(data!$E$4+data!$C$2)*B475^2+(data!$E$4*data!$C$2-data!$R$2)*B475-data!$E$4*data!$F$2))</f>
        <v>8.398822108357983</v>
      </c>
      <c r="E475" s="18">
        <f>IF(OR(A475&lt;data!$G$2,A475 &gt;data!$H$2),"",A475)</f>
        <v>6.2199999999999109</v>
      </c>
      <c r="F475" s="19">
        <f t="shared" si="35"/>
        <v>9.9959095965556326</v>
      </c>
      <c r="G475" s="19">
        <f t="shared" si="37"/>
        <v>8.398822108357983</v>
      </c>
      <c r="H475" s="4" t="str">
        <f t="shared" si="38"/>
        <v/>
      </c>
      <c r="I475" s="4" t="e">
        <f>VLOOKUP(ROUND(A475,2),data!$B$6:$C$209,2,0)</f>
        <v>#N/A</v>
      </c>
      <c r="J475" s="4"/>
      <c r="K475" s="21">
        <f>sigmas!A475</f>
        <v>0</v>
      </c>
      <c r="L475" s="21">
        <f>sigmas!B475</f>
        <v>0</v>
      </c>
      <c r="M475" s="21">
        <f>sigmas!C475</f>
        <v>0</v>
      </c>
      <c r="N475" s="21">
        <f t="shared" si="39"/>
        <v>1</v>
      </c>
      <c r="O475" s="21" t="e">
        <f>LOG(N475/10^(-sgraph!$H$13))</f>
        <v>#VALUE!</v>
      </c>
      <c r="P475" s="21"/>
      <c r="Q475" s="21"/>
      <c r="R475" s="21"/>
    </row>
    <row r="476" spans="1:18" x14ac:dyDescent="0.2">
      <c r="A476" s="17">
        <f>A475+data!$I$2</f>
        <v>6.2299999999999107</v>
      </c>
      <c r="B476" s="17">
        <f t="shared" si="36"/>
        <v>5.8884365535570878E-7</v>
      </c>
      <c r="C476" s="17">
        <f>(-data!$B$2)*((B476^3+data!$D$4*B476^2-(data!$F$2+data!$D$4*data!$A$2)*B476-data!$F$2*data!$D$4)/(B476^3+(data!$D$4+data!$C$2)*B476^2+(data!$D$4*data!$C$2-data!$R$2)*B476-data!$D$4*data!$F$2))</f>
        <v>9.9960035960217208</v>
      </c>
      <c r="D476" s="4">
        <f>(-data!$B$2)*((B476^3+data!$E$4*B476^2-(data!$F$2+data!$E$4*data!$A$2)*B476-data!$F$2*data!$E$4)/(B476^3+(data!$E$4+data!$C$2)*B476^2+(data!$E$4*data!$C$2-data!$R$2)*B476-data!$E$4*data!$F$2))</f>
        <v>8.429550922814304</v>
      </c>
      <c r="E476" s="18">
        <f>IF(OR(A476&lt;data!$G$2,A476 &gt;data!$H$2),"",A476)</f>
        <v>6.2299999999999107</v>
      </c>
      <c r="F476" s="19">
        <f t="shared" si="35"/>
        <v>9.9960035960217208</v>
      </c>
      <c r="G476" s="19">
        <f t="shared" si="37"/>
        <v>8.429550922814304</v>
      </c>
      <c r="H476" s="4" t="str">
        <f t="shared" si="38"/>
        <v/>
      </c>
      <c r="I476" s="4" t="e">
        <f>VLOOKUP(ROUND(A476,2),data!$B$6:$C$209,2,0)</f>
        <v>#N/A</v>
      </c>
      <c r="J476" s="4"/>
      <c r="K476" s="21">
        <f>sigmas!A476</f>
        <v>0</v>
      </c>
      <c r="L476" s="21">
        <f>sigmas!B476</f>
        <v>0</v>
      </c>
      <c r="M476" s="21">
        <f>sigmas!C476</f>
        <v>0</v>
      </c>
      <c r="N476" s="21">
        <f t="shared" si="39"/>
        <v>1</v>
      </c>
      <c r="O476" s="21" t="e">
        <f>LOG(N476/10^(-sgraph!$H$13))</f>
        <v>#VALUE!</v>
      </c>
      <c r="P476" s="21"/>
      <c r="Q476" s="21"/>
      <c r="R476" s="21"/>
    </row>
    <row r="477" spans="1:18" x14ac:dyDescent="0.2">
      <c r="A477" s="17">
        <f>A476+data!$I$2</f>
        <v>6.2399999999999105</v>
      </c>
      <c r="B477" s="17">
        <f t="shared" si="36"/>
        <v>5.7543993733727503E-7</v>
      </c>
      <c r="C477" s="17">
        <f>(-data!$B$2)*((B477^3+data!$D$4*B477^2-(data!$F$2+data!$D$4*data!$A$2)*B477-data!$F$2*data!$D$4)/(B477^3+(data!$D$4+data!$C$2)*B477^2+(data!$D$4*data!$C$2-data!$R$2)*B477-data!$D$4*data!$F$2))</f>
        <v>9.996095478361072</v>
      </c>
      <c r="D477" s="4">
        <f>(-data!$B$2)*((B477^3+data!$E$4*B477^2-(data!$F$2+data!$E$4*data!$A$2)*B477-data!$F$2*data!$E$4)/(B477^3+(data!$E$4+data!$C$2)*B477^2+(data!$E$4*data!$C$2-data!$R$2)*B477-data!$E$4*data!$F$2))</f>
        <v>8.4597980678951767</v>
      </c>
      <c r="E477" s="18">
        <f>IF(OR(A477&lt;data!$G$2,A477 &gt;data!$H$2),"",A477)</f>
        <v>6.2399999999999105</v>
      </c>
      <c r="F477" s="19">
        <f t="shared" si="35"/>
        <v>9.996095478361072</v>
      </c>
      <c r="G477" s="19">
        <f t="shared" si="37"/>
        <v>8.4597980678951767</v>
      </c>
      <c r="H477" s="4" t="str">
        <f t="shared" si="38"/>
        <v/>
      </c>
      <c r="I477" s="4" t="e">
        <f>VLOOKUP(ROUND(A477,2),data!$B$6:$C$209,2,0)</f>
        <v>#N/A</v>
      </c>
      <c r="J477" s="4"/>
      <c r="K477" s="21">
        <f>sigmas!A477</f>
        <v>0</v>
      </c>
      <c r="L477" s="21">
        <f>sigmas!B477</f>
        <v>0</v>
      </c>
      <c r="M477" s="21">
        <f>sigmas!C477</f>
        <v>0</v>
      </c>
      <c r="N477" s="21">
        <f t="shared" si="39"/>
        <v>1</v>
      </c>
      <c r="O477" s="21" t="e">
        <f>LOG(N477/10^(-sgraph!$H$13))</f>
        <v>#VALUE!</v>
      </c>
      <c r="P477" s="21"/>
      <c r="Q477" s="21"/>
      <c r="R477" s="21"/>
    </row>
    <row r="478" spans="1:18" x14ac:dyDescent="0.2">
      <c r="A478" s="17">
        <f>A477+data!$I$2</f>
        <v>6.2499999999999103</v>
      </c>
      <c r="B478" s="17">
        <f t="shared" si="36"/>
        <v>5.6234132519046455E-7</v>
      </c>
      <c r="C478" s="17">
        <f>(-data!$B$2)*((B478^3+data!$D$4*B478^2-(data!$F$2+data!$D$4*data!$A$2)*B478-data!$F$2*data!$D$4)/(B478^3+(data!$D$4+data!$C$2)*B478^2+(data!$D$4*data!$C$2-data!$R$2)*B478-data!$D$4*data!$F$2))</f>
        <v>9.9961852922091303</v>
      </c>
      <c r="D478" s="4">
        <f>(-data!$B$2)*((B478^3+data!$E$4*B478^2-(data!$F$2+data!$E$4*data!$A$2)*B478-data!$F$2*data!$E$4)/(B478^3+(data!$E$4+data!$C$2)*B478^2+(data!$E$4*data!$C$2-data!$R$2)*B478-data!$E$4*data!$F$2))</f>
        <v>8.4895669521709269</v>
      </c>
      <c r="E478" s="18">
        <f>IF(OR(A478&lt;data!$G$2,A478 &gt;data!$H$2),"",A478)</f>
        <v>6.2499999999999103</v>
      </c>
      <c r="F478" s="19">
        <f t="shared" si="35"/>
        <v>9.9961852922091303</v>
      </c>
      <c r="G478" s="19">
        <f t="shared" si="37"/>
        <v>8.4895669521709269</v>
      </c>
      <c r="H478" s="4" t="str">
        <f t="shared" si="38"/>
        <v/>
      </c>
      <c r="I478" s="4" t="e">
        <f>VLOOKUP(ROUND(A478,2),data!$B$6:$C$209,2,0)</f>
        <v>#N/A</v>
      </c>
      <c r="J478" s="4"/>
      <c r="K478" s="21">
        <f>sigmas!A478</f>
        <v>0</v>
      </c>
      <c r="L478" s="21">
        <f>sigmas!B478</f>
        <v>0</v>
      </c>
      <c r="M478" s="21">
        <f>sigmas!C478</f>
        <v>0</v>
      </c>
      <c r="N478" s="21">
        <f t="shared" si="39"/>
        <v>1</v>
      </c>
      <c r="O478" s="21" t="e">
        <f>LOG(N478/10^(-sgraph!$H$13))</f>
        <v>#VALUE!</v>
      </c>
      <c r="P478" s="21"/>
      <c r="Q478" s="21"/>
      <c r="R478" s="21"/>
    </row>
    <row r="479" spans="1:18" x14ac:dyDescent="0.2">
      <c r="A479" s="17">
        <f>A478+data!$I$2</f>
        <v>6.2599999999999101</v>
      </c>
      <c r="B479" s="17">
        <f t="shared" si="36"/>
        <v>5.4954087385773746E-7</v>
      </c>
      <c r="C479" s="17">
        <f>(-data!$B$2)*((B479^3+data!$D$4*B479^2-(data!$F$2+data!$D$4*data!$A$2)*B479-data!$F$2*data!$D$4)/(B479^3+(data!$D$4+data!$C$2)*B479^2+(data!$D$4*data!$C$2-data!$R$2)*B479-data!$D$4*data!$F$2))</f>
        <v>9.9962730851082657</v>
      </c>
      <c r="D479" s="4">
        <f>(-data!$B$2)*((B479^3+data!$E$4*B479^2-(data!$F$2+data!$E$4*data!$A$2)*B479-data!$F$2*data!$E$4)/(B479^3+(data!$E$4+data!$C$2)*B479^2+(data!$E$4*data!$C$2-data!$R$2)*B479-data!$E$4*data!$F$2))</f>
        <v>8.5188611267554251</v>
      </c>
      <c r="E479" s="18">
        <f>IF(OR(A479&lt;data!$G$2,A479 &gt;data!$H$2),"",A479)</f>
        <v>6.2599999999999101</v>
      </c>
      <c r="F479" s="19">
        <f t="shared" si="35"/>
        <v>9.9962730851082657</v>
      </c>
      <c r="G479" s="19">
        <f t="shared" si="37"/>
        <v>8.5188611267554251</v>
      </c>
      <c r="H479" s="4" t="str">
        <f t="shared" si="38"/>
        <v/>
      </c>
      <c r="I479" s="4" t="e">
        <f>VLOOKUP(ROUND(A479,2),data!$B$6:$C$209,2,0)</f>
        <v>#N/A</v>
      </c>
      <c r="J479" s="4"/>
      <c r="K479" s="21">
        <f>sigmas!A479</f>
        <v>0</v>
      </c>
      <c r="L479" s="21">
        <f>sigmas!B479</f>
        <v>0</v>
      </c>
      <c r="M479" s="21">
        <f>sigmas!C479</f>
        <v>0</v>
      </c>
      <c r="N479" s="21">
        <f t="shared" si="39"/>
        <v>1</v>
      </c>
      <c r="O479" s="21" t="e">
        <f>LOG(N479/10^(-sgraph!$H$13))</f>
        <v>#VALUE!</v>
      </c>
      <c r="P479" s="21"/>
      <c r="Q479" s="21"/>
      <c r="R479" s="21"/>
    </row>
    <row r="480" spans="1:18" x14ac:dyDescent="0.2">
      <c r="A480" s="17">
        <f>A479+data!$I$2</f>
        <v>6.2699999999999099</v>
      </c>
      <c r="B480" s="17">
        <f t="shared" si="36"/>
        <v>5.3703179637036319E-7</v>
      </c>
      <c r="C480" s="17">
        <f>(-data!$B$2)*((B480^3+data!$D$4*B480^2-(data!$F$2+data!$D$4*data!$A$2)*B480-data!$F$2*data!$D$4)/(B480^3+(data!$D$4+data!$C$2)*B480^2+(data!$D$4*data!$C$2-data!$R$2)*B480-data!$D$4*data!$F$2))</f>
        <v>9.9963589035328404</v>
      </c>
      <c r="D480" s="4">
        <f>(-data!$B$2)*((B480^3+data!$E$4*B480^2-(data!$F$2+data!$E$4*data!$A$2)*B480-data!$F$2*data!$E$4)/(B480^3+(data!$E$4+data!$C$2)*B480^2+(data!$E$4*data!$C$2-data!$R$2)*B480-data!$E$4*data!$F$2))</f>
        <v>8.547684278010836</v>
      </c>
      <c r="E480" s="18">
        <f>IF(OR(A480&lt;data!$G$2,A480 &gt;data!$H$2),"",A480)</f>
        <v>6.2699999999999099</v>
      </c>
      <c r="F480" s="19">
        <f t="shared" si="35"/>
        <v>9.9963589035328404</v>
      </c>
      <c r="G480" s="19">
        <f t="shared" si="37"/>
        <v>8.547684278010836</v>
      </c>
      <c r="H480" s="4" t="str">
        <f t="shared" si="38"/>
        <v/>
      </c>
      <c r="I480" s="4" t="e">
        <f>VLOOKUP(ROUND(A480,2),data!$B$6:$C$209,2,0)</f>
        <v>#N/A</v>
      </c>
      <c r="J480" s="4"/>
      <c r="K480" s="21">
        <f>sigmas!A480</f>
        <v>0</v>
      </c>
      <c r="L480" s="21">
        <f>sigmas!B480</f>
        <v>0</v>
      </c>
      <c r="M480" s="21">
        <f>sigmas!C480</f>
        <v>0</v>
      </c>
      <c r="N480" s="21">
        <f t="shared" si="39"/>
        <v>1</v>
      </c>
      <c r="O480" s="21" t="e">
        <f>LOG(N480/10^(-sgraph!$H$13))</f>
        <v>#VALUE!</v>
      </c>
      <c r="P480" s="21"/>
      <c r="Q480" s="21"/>
      <c r="R480" s="21"/>
    </row>
    <row r="481" spans="1:18" x14ac:dyDescent="0.2">
      <c r="A481" s="17">
        <f>A480+data!$I$2</f>
        <v>6.2799999999999097</v>
      </c>
      <c r="B481" s="17">
        <f t="shared" si="36"/>
        <v>5.2480746024988149E-7</v>
      </c>
      <c r="C481" s="17">
        <f>(-data!$B$2)*((B481^3+data!$D$4*B481^2-(data!$F$2+data!$D$4*data!$A$2)*B481-data!$F$2*data!$D$4)/(B481^3+(data!$D$4+data!$C$2)*B481^2+(data!$D$4*data!$C$2-data!$R$2)*B481-data!$D$4*data!$F$2))</f>
        <v>9.9964427929136743</v>
      </c>
      <c r="D481" s="4">
        <f>(-data!$B$2)*((B481^3+data!$E$4*B481^2-(data!$F$2+data!$E$4*data!$A$2)*B481-data!$F$2*data!$E$4)/(B481^3+(data!$E$4+data!$C$2)*B481^2+(data!$E$4*data!$C$2-data!$R$2)*B481-data!$E$4*data!$F$2))</f>
        <v>8.5760402203555515</v>
      </c>
      <c r="E481" s="18">
        <f>IF(OR(A481&lt;data!$G$2,A481 &gt;data!$H$2),"",A481)</f>
        <v>6.2799999999999097</v>
      </c>
      <c r="F481" s="19">
        <f t="shared" si="35"/>
        <v>9.9964427929136743</v>
      </c>
      <c r="G481" s="19">
        <f t="shared" si="37"/>
        <v>8.5760402203555515</v>
      </c>
      <c r="H481" s="4" t="str">
        <f t="shared" si="38"/>
        <v/>
      </c>
      <c r="I481" s="4" t="e">
        <f>VLOOKUP(ROUND(A481,2),data!$B$6:$C$209,2,0)</f>
        <v>#N/A</v>
      </c>
      <c r="J481" s="4"/>
      <c r="K481" s="21">
        <f>sigmas!A481</f>
        <v>0</v>
      </c>
      <c r="L481" s="21">
        <f>sigmas!B481</f>
        <v>0</v>
      </c>
      <c r="M481" s="21">
        <f>sigmas!C481</f>
        <v>0</v>
      </c>
      <c r="N481" s="21">
        <f t="shared" si="39"/>
        <v>1</v>
      </c>
      <c r="O481" s="21" t="e">
        <f>LOG(N481/10^(-sgraph!$H$13))</f>
        <v>#VALUE!</v>
      </c>
      <c r="P481" s="21"/>
      <c r="Q481" s="21"/>
      <c r="R481" s="21"/>
    </row>
    <row r="482" spans="1:18" x14ac:dyDescent="0.2">
      <c r="A482" s="17">
        <f>A481+data!$I$2</f>
        <v>6.2899999999999094</v>
      </c>
      <c r="B482" s="17">
        <f t="shared" si="36"/>
        <v>5.1286138399147132E-7</v>
      </c>
      <c r="C482" s="17">
        <f>(-data!$B$2)*((B482^3+data!$D$4*B482^2-(data!$F$2+data!$D$4*data!$A$2)*B482-data!$F$2*data!$D$4)/(B482^3+(data!$D$4+data!$C$2)*B482^2+(data!$D$4*data!$C$2-data!$R$2)*B482-data!$D$4*data!$F$2))</f>
        <v>9.9965247976619889</v>
      </c>
      <c r="D482" s="4">
        <f>(-data!$B$2)*((B482^3+data!$E$4*B482^2-(data!$F$2+data!$E$4*data!$A$2)*B482-data!$F$2*data!$E$4)/(B482^3+(data!$E$4+data!$C$2)*B482^2+(data!$E$4*data!$C$2-data!$R$2)*B482-data!$E$4*data!$F$2))</f>
        <v>8.6039328891831737</v>
      </c>
      <c r="E482" s="18">
        <f>IF(OR(A482&lt;data!$G$2,A482 &gt;data!$H$2),"",A482)</f>
        <v>6.2899999999999094</v>
      </c>
      <c r="F482" s="19">
        <f t="shared" si="35"/>
        <v>9.9965247976619889</v>
      </c>
      <c r="G482" s="19">
        <f t="shared" si="37"/>
        <v>8.6039328891831737</v>
      </c>
      <c r="H482" s="4" t="str">
        <f t="shared" si="38"/>
        <v/>
      </c>
      <c r="I482" s="4" t="e">
        <f>VLOOKUP(ROUND(A482,2),data!$B$6:$C$209,2,0)</f>
        <v>#N/A</v>
      </c>
      <c r="J482" s="4"/>
      <c r="K482" s="21">
        <f>sigmas!A482</f>
        <v>0</v>
      </c>
      <c r="L482" s="21">
        <f>sigmas!B482</f>
        <v>0</v>
      </c>
      <c r="M482" s="21">
        <f>sigmas!C482</f>
        <v>0</v>
      </c>
      <c r="N482" s="21">
        <f t="shared" si="39"/>
        <v>1</v>
      </c>
      <c r="O482" s="21" t="e">
        <f>LOG(N482/10^(-sgraph!$H$13))</f>
        <v>#VALUE!</v>
      </c>
      <c r="P482" s="21"/>
      <c r="Q482" s="21"/>
      <c r="R482" s="21"/>
    </row>
    <row r="483" spans="1:18" x14ac:dyDescent="0.2">
      <c r="A483" s="17">
        <f>A482+data!$I$2</f>
        <v>6.2999999999999092</v>
      </c>
      <c r="B483" s="17">
        <f t="shared" si="36"/>
        <v>5.0118723362737636E-7</v>
      </c>
      <c r="C483" s="17">
        <f>(-data!$B$2)*((B483^3+data!$D$4*B483^2-(data!$F$2+data!$D$4*data!$A$2)*B483-data!$F$2*data!$D$4)/(B483^3+(data!$D$4+data!$C$2)*B483^2+(data!$D$4*data!$C$2-data!$R$2)*B483-data!$D$4*data!$F$2))</f>
        <v>9.9966049611928032</v>
      </c>
      <c r="D483" s="4">
        <f>(-data!$B$2)*((B483^3+data!$E$4*B483^2-(data!$F$2+data!$E$4*data!$A$2)*B483-data!$F$2*data!$E$4)/(B483^3+(data!$E$4+data!$C$2)*B483^2+(data!$E$4*data!$C$2-data!$R$2)*B483-data!$E$4*data!$F$2))</f>
        <v>8.6313663338995958</v>
      </c>
      <c r="E483" s="18">
        <f>IF(OR(A483&lt;data!$G$2,A483 &gt;data!$H$2),"",A483)</f>
        <v>6.2999999999999092</v>
      </c>
      <c r="F483" s="19">
        <f t="shared" si="35"/>
        <v>9.9966049611928032</v>
      </c>
      <c r="G483" s="19">
        <f t="shared" si="37"/>
        <v>8.6313663338995958</v>
      </c>
      <c r="H483" s="4" t="str">
        <f t="shared" si="38"/>
        <v/>
      </c>
      <c r="I483" s="4" t="e">
        <f>VLOOKUP(ROUND(A483,2),data!$B$6:$C$209,2,0)</f>
        <v>#N/A</v>
      </c>
      <c r="J483" s="4"/>
      <c r="K483" s="21">
        <f>sigmas!A483</f>
        <v>0</v>
      </c>
      <c r="L483" s="21">
        <f>sigmas!B483</f>
        <v>0</v>
      </c>
      <c r="M483" s="21">
        <f>sigmas!C483</f>
        <v>0</v>
      </c>
      <c r="N483" s="21">
        <f t="shared" si="39"/>
        <v>1</v>
      </c>
      <c r="O483" s="21" t="e">
        <f>LOG(N483/10^(-sgraph!$H$13))</f>
        <v>#VALUE!</v>
      </c>
      <c r="P483" s="21"/>
      <c r="Q483" s="21"/>
      <c r="R483" s="21"/>
    </row>
    <row r="484" spans="1:18" x14ac:dyDescent="0.2">
      <c r="A484" s="17">
        <f>A483+data!$I$2</f>
        <v>6.309999999999909</v>
      </c>
      <c r="B484" s="17">
        <f t="shared" si="36"/>
        <v>4.8977881936854794E-7</v>
      </c>
      <c r="C484" s="17">
        <f>(-data!$B$2)*((B484^3+data!$D$4*B484^2-(data!$F$2+data!$D$4*data!$A$2)*B484-data!$F$2*data!$D$4)/(B484^3+(data!$D$4+data!$C$2)*B484^2+(data!$D$4*data!$C$2-data!$R$2)*B484-data!$D$4*data!$F$2))</f>
        <v>9.9966833259478367</v>
      </c>
      <c r="D484" s="4">
        <f>(-data!$B$2)*((B484^3+data!$E$4*B484^2-(data!$F$2+data!$E$4*data!$A$2)*B484-data!$F$2*data!$E$4)/(B484^3+(data!$E$4+data!$C$2)*B484^2+(data!$E$4*data!$C$2-data!$R$2)*B484-data!$E$4*data!$F$2))</f>
        <v>8.6583447110847604</v>
      </c>
      <c r="E484" s="18">
        <f>IF(OR(A484&lt;data!$G$2,A484 &gt;data!$H$2),"",A484)</f>
        <v>6.309999999999909</v>
      </c>
      <c r="F484" s="19">
        <f t="shared" si="35"/>
        <v>9.9966833259478367</v>
      </c>
      <c r="G484" s="19">
        <f t="shared" si="37"/>
        <v>8.6583447110847604</v>
      </c>
      <c r="H484" s="4" t="str">
        <f t="shared" si="38"/>
        <v/>
      </c>
      <c r="I484" s="4" t="e">
        <f>VLOOKUP(ROUND(A484,2),data!$B$6:$C$209,2,0)</f>
        <v>#N/A</v>
      </c>
      <c r="J484" s="4"/>
      <c r="K484" s="21">
        <f>sigmas!A484</f>
        <v>0</v>
      </c>
      <c r="L484" s="21">
        <f>sigmas!B484</f>
        <v>0</v>
      </c>
      <c r="M484" s="21">
        <f>sigmas!C484</f>
        <v>0</v>
      </c>
      <c r="N484" s="21">
        <f t="shared" si="39"/>
        <v>1</v>
      </c>
      <c r="O484" s="21" t="e">
        <f>LOG(N484/10^(-sgraph!$H$13))</f>
        <v>#VALUE!</v>
      </c>
      <c r="P484" s="21"/>
      <c r="Q484" s="21"/>
      <c r="R484" s="21"/>
    </row>
    <row r="485" spans="1:18" x14ac:dyDescent="0.2">
      <c r="A485" s="17">
        <f>A484+data!$I$2</f>
        <v>6.3199999999999088</v>
      </c>
      <c r="B485" s="17">
        <f t="shared" si="36"/>
        <v>4.7863009232273782E-7</v>
      </c>
      <c r="C485" s="17">
        <f>(-data!$B$2)*((B485^3+data!$D$4*B485^2-(data!$F$2+data!$D$4*data!$A$2)*B485-data!$F$2*data!$D$4)/(B485^3+(data!$D$4+data!$C$2)*B485^2+(data!$D$4*data!$C$2-data!$R$2)*B485-data!$D$4*data!$F$2))</f>
        <v>9.9967599334178416</v>
      </c>
      <c r="D485" s="4">
        <f>(-data!$B$2)*((B485^3+data!$E$4*B485^2-(data!$F$2+data!$E$4*data!$A$2)*B485-data!$F$2*data!$E$4)/(B485^3+(data!$E$4+data!$C$2)*B485^2+(data!$E$4*data!$C$2-data!$R$2)*B485-data!$E$4*data!$F$2))</f>
        <v>8.6848722777850611</v>
      </c>
      <c r="E485" s="18">
        <f>IF(OR(A485&lt;data!$G$2,A485 &gt;data!$H$2),"",A485)</f>
        <v>6.3199999999999088</v>
      </c>
      <c r="F485" s="19">
        <f t="shared" si="35"/>
        <v>9.9967599334178416</v>
      </c>
      <c r="G485" s="19">
        <f t="shared" si="37"/>
        <v>8.6848722777850611</v>
      </c>
      <c r="H485" s="4" t="str">
        <f t="shared" si="38"/>
        <v/>
      </c>
      <c r="I485" s="4" t="e">
        <f>VLOOKUP(ROUND(A485,2),data!$B$6:$C$209,2,0)</f>
        <v>#N/A</v>
      </c>
      <c r="J485" s="4"/>
      <c r="K485" s="21">
        <f>sigmas!A485</f>
        <v>0</v>
      </c>
      <c r="L485" s="21">
        <f>sigmas!B485</f>
        <v>0</v>
      </c>
      <c r="M485" s="21">
        <f>sigmas!C485</f>
        <v>0</v>
      </c>
      <c r="N485" s="21">
        <f t="shared" si="39"/>
        <v>1</v>
      </c>
      <c r="O485" s="21" t="e">
        <f>LOG(N485/10^(-sgraph!$H$13))</f>
        <v>#VALUE!</v>
      </c>
      <c r="P485" s="21"/>
      <c r="Q485" s="21"/>
      <c r="R485" s="21"/>
    </row>
    <row r="486" spans="1:18" x14ac:dyDescent="0.2">
      <c r="A486" s="17">
        <f>A485+data!$I$2</f>
        <v>6.3299999999999086</v>
      </c>
      <c r="B486" s="17">
        <f t="shared" si="36"/>
        <v>4.677351412872963E-7</v>
      </c>
      <c r="C486" s="17">
        <f>(-data!$B$2)*((B486^3+data!$D$4*B486^2-(data!$F$2+data!$D$4*data!$A$2)*B486-data!$F$2*data!$D$4)/(B486^3+(data!$D$4+data!$C$2)*B486^2+(data!$D$4*data!$C$2-data!$R$2)*B486-data!$D$4*data!$F$2))</f>
        <v>9.9968348241645231</v>
      </c>
      <c r="D486" s="4">
        <f>(-data!$B$2)*((B486^3+data!$E$4*B486^2-(data!$F$2+data!$E$4*data!$A$2)*B486-data!$F$2*data!$E$4)/(B486^3+(data!$E$4+data!$C$2)*B486^2+(data!$E$4*data!$C$2-data!$R$2)*B486-data!$E$4*data!$F$2))</f>
        <v>8.7109533849416589</v>
      </c>
      <c r="E486" s="18">
        <f>IF(OR(A486&lt;data!$G$2,A486 &gt;data!$H$2),"",A486)</f>
        <v>6.3299999999999086</v>
      </c>
      <c r="F486" s="19">
        <f t="shared" si="35"/>
        <v>9.9968348241645231</v>
      </c>
      <c r="G486" s="19">
        <f t="shared" si="37"/>
        <v>8.7109533849416589</v>
      </c>
      <c r="H486" s="4" t="str">
        <f t="shared" si="38"/>
        <v/>
      </c>
      <c r="I486" s="4" t="e">
        <f>VLOOKUP(ROUND(A486,2),data!$B$6:$C$209,2,0)</f>
        <v>#N/A</v>
      </c>
      <c r="J486" s="4"/>
      <c r="K486" s="21">
        <f>sigmas!A486</f>
        <v>0</v>
      </c>
      <c r="L486" s="21">
        <f>sigmas!B486</f>
        <v>0</v>
      </c>
      <c r="M486" s="21">
        <f>sigmas!C486</f>
        <v>0</v>
      </c>
      <c r="N486" s="21">
        <f t="shared" si="39"/>
        <v>1</v>
      </c>
      <c r="O486" s="21" t="e">
        <f>LOG(N486/10^(-sgraph!$H$13))</f>
        <v>#VALUE!</v>
      </c>
      <c r="P486" s="21"/>
      <c r="Q486" s="21"/>
      <c r="R486" s="21"/>
    </row>
    <row r="487" spans="1:18" x14ac:dyDescent="0.2">
      <c r="A487" s="17">
        <f>A486+data!$I$2</f>
        <v>6.3399999999999084</v>
      </c>
      <c r="B487" s="17">
        <f t="shared" si="36"/>
        <v>4.5708818961497087E-7</v>
      </c>
      <c r="C487" s="17">
        <f>(-data!$B$2)*((B487^3+data!$D$4*B487^2-(data!$F$2+data!$D$4*data!$A$2)*B487-data!$F$2*data!$D$4)/(B487^3+(data!$D$4+data!$C$2)*B487^2+(data!$D$4*data!$C$2-data!$R$2)*B487-data!$D$4*data!$F$2))</f>
        <v>9.9969080378418944</v>
      </c>
      <c r="D487" s="4">
        <f>(-data!$B$2)*((B487^3+data!$E$4*B487^2-(data!$F$2+data!$E$4*data!$A$2)*B487-data!$F$2*data!$E$4)/(B487^3+(data!$E$4+data!$C$2)*B487^2+(data!$E$4*data!$C$2-data!$R$2)*B487-data!$E$4*data!$F$2))</f>
        <v>8.7365924709595948</v>
      </c>
      <c r="E487" s="18">
        <f>IF(OR(A487&lt;data!$G$2,A487 &gt;data!$H$2),"",A487)</f>
        <v>6.3399999999999084</v>
      </c>
      <c r="F487" s="19">
        <f t="shared" si="35"/>
        <v>9.9969080378418944</v>
      </c>
      <c r="G487" s="19">
        <f t="shared" si="37"/>
        <v>8.7365924709595948</v>
      </c>
      <c r="H487" s="4" t="str">
        <f t="shared" si="38"/>
        <v/>
      </c>
      <c r="I487" s="4" t="e">
        <f>VLOOKUP(ROUND(A487,2),data!$B$6:$C$209,2,0)</f>
        <v>#N/A</v>
      </c>
      <c r="J487" s="4"/>
      <c r="K487" s="21">
        <f>sigmas!A487</f>
        <v>0</v>
      </c>
      <c r="L487" s="21">
        <f>sigmas!B487</f>
        <v>0</v>
      </c>
      <c r="M487" s="21">
        <f>sigmas!C487</f>
        <v>0</v>
      </c>
      <c r="N487" s="21">
        <f t="shared" si="39"/>
        <v>1</v>
      </c>
      <c r="O487" s="21" t="e">
        <f>LOG(N487/10^(-sgraph!$H$13))</f>
        <v>#VALUE!</v>
      </c>
      <c r="P487" s="21"/>
      <c r="Q487" s="21"/>
      <c r="R487" s="21"/>
    </row>
    <row r="488" spans="1:18" x14ac:dyDescent="0.2">
      <c r="A488" s="17">
        <f>A487+data!$I$2</f>
        <v>6.3499999999999082</v>
      </c>
      <c r="B488" s="17">
        <f t="shared" si="36"/>
        <v>4.4668359215105692E-7</v>
      </c>
      <c r="C488" s="17">
        <f>(-data!$B$2)*((B488^3+data!$D$4*B488^2-(data!$F$2+data!$D$4*data!$A$2)*B488-data!$F$2*data!$D$4)/(B488^3+(data!$D$4+data!$C$2)*B488^2+(data!$D$4*data!$C$2-data!$R$2)*B488-data!$D$4*data!$F$2))</f>
        <v>9.9969796132171851</v>
      </c>
      <c r="D488" s="4">
        <f>(-data!$B$2)*((B488^3+data!$E$4*B488^2-(data!$F$2+data!$E$4*data!$A$2)*B488-data!$F$2*data!$E$4)/(B488^3+(data!$E$4+data!$C$2)*B488^2+(data!$E$4*data!$C$2-data!$R$2)*B488-data!$E$4*data!$F$2))</f>
        <v>8.7617940554218485</v>
      </c>
      <c r="E488" s="18">
        <f>IF(OR(A488&lt;data!$G$2,A488 &gt;data!$H$2),"",A488)</f>
        <v>6.3499999999999082</v>
      </c>
      <c r="F488" s="19">
        <f t="shared" si="35"/>
        <v>9.9969796132171851</v>
      </c>
      <c r="G488" s="19">
        <f t="shared" si="37"/>
        <v>8.7617940554218485</v>
      </c>
      <c r="H488" s="4" t="str">
        <f t="shared" si="38"/>
        <v/>
      </c>
      <c r="I488" s="4" t="e">
        <f>VLOOKUP(ROUND(A488,2),data!$B$6:$C$209,2,0)</f>
        <v>#N/A</v>
      </c>
      <c r="J488" s="4"/>
      <c r="K488" s="21">
        <f>sigmas!A488</f>
        <v>0</v>
      </c>
      <c r="L488" s="21">
        <f>sigmas!B488</f>
        <v>0</v>
      </c>
      <c r="M488" s="21">
        <f>sigmas!C488</f>
        <v>0</v>
      </c>
      <c r="N488" s="21">
        <f t="shared" si="39"/>
        <v>1</v>
      </c>
      <c r="O488" s="21" t="e">
        <f>LOG(N488/10^(-sgraph!$H$13))</f>
        <v>#VALUE!</v>
      </c>
      <c r="P488" s="21"/>
      <c r="Q488" s="21"/>
      <c r="R488" s="21"/>
    </row>
    <row r="489" spans="1:18" x14ac:dyDescent="0.2">
      <c r="A489" s="17">
        <f>A488+data!$I$2</f>
        <v>6.3599999999999079</v>
      </c>
      <c r="B489" s="17">
        <f t="shared" si="36"/>
        <v>4.3651583224025758E-7</v>
      </c>
      <c r="C489" s="17">
        <f>(-data!$B$2)*((B489^3+data!$D$4*B489^2-(data!$F$2+data!$D$4*data!$A$2)*B489-data!$F$2*data!$D$4)/(B489^3+(data!$D$4+data!$C$2)*B489^2+(data!$D$4*data!$C$2-data!$R$2)*B489-data!$D$4*data!$F$2))</f>
        <v>9.9970495881913237</v>
      </c>
      <c r="D489" s="4">
        <f>(-data!$B$2)*((B489^3+data!$E$4*B489^2-(data!$F$2+data!$E$4*data!$A$2)*B489-data!$F$2*data!$E$4)/(B489^3+(data!$E$4+data!$C$2)*B489^2+(data!$E$4*data!$C$2-data!$R$2)*B489-data!$E$4*data!$F$2))</f>
        <v>8.7865627329521416</v>
      </c>
      <c r="E489" s="18">
        <f>IF(OR(A489&lt;data!$G$2,A489 &gt;data!$H$2),"",A489)</f>
        <v>6.3599999999999079</v>
      </c>
      <c r="F489" s="19">
        <f t="shared" si="35"/>
        <v>9.9970495881913237</v>
      </c>
      <c r="G489" s="19">
        <f t="shared" si="37"/>
        <v>8.7865627329521416</v>
      </c>
      <c r="H489" s="4" t="str">
        <f t="shared" si="38"/>
        <v/>
      </c>
      <c r="I489" s="4" t="e">
        <f>VLOOKUP(ROUND(A489,2),data!$B$6:$C$209,2,0)</f>
        <v>#N/A</v>
      </c>
      <c r="J489" s="4"/>
      <c r="K489" s="21">
        <f>sigmas!A489</f>
        <v>0</v>
      </c>
      <c r="L489" s="21">
        <f>sigmas!B489</f>
        <v>0</v>
      </c>
      <c r="M489" s="21">
        <f>sigmas!C489</f>
        <v>0</v>
      </c>
      <c r="N489" s="21">
        <f t="shared" si="39"/>
        <v>1</v>
      </c>
      <c r="O489" s="21" t="e">
        <f>LOG(N489/10^(-sgraph!$H$13))</f>
        <v>#VALUE!</v>
      </c>
      <c r="P489" s="21"/>
      <c r="Q489" s="21"/>
      <c r="R489" s="21"/>
    </row>
    <row r="490" spans="1:18" x14ac:dyDescent="0.2">
      <c r="A490" s="17">
        <f>A489+data!$I$2</f>
        <v>6.3699999999999077</v>
      </c>
      <c r="B490" s="17">
        <f t="shared" si="36"/>
        <v>4.2657951880168307E-7</v>
      </c>
      <c r="C490" s="17">
        <f>(-data!$B$2)*((B490^3+data!$D$4*B490^2-(data!$F$2+data!$D$4*data!$A$2)*B490-data!$F$2*data!$D$4)/(B490^3+(data!$D$4+data!$C$2)*B490^2+(data!$D$4*data!$C$2-data!$R$2)*B490-data!$D$4*data!$F$2))</f>
        <v>9.9971179998188777</v>
      </c>
      <c r="D490" s="4">
        <f>(-data!$B$2)*((B490^3+data!$E$4*B490^2-(data!$F$2+data!$E$4*data!$A$2)*B490-data!$F$2*data!$E$4)/(B490^3+(data!$E$4+data!$C$2)*B490^2+(data!$E$4*data!$C$2-data!$R$2)*B490-data!$E$4*data!$F$2))</f>
        <v>8.8109031672296432</v>
      </c>
      <c r="E490" s="18">
        <f>IF(OR(A490&lt;data!$G$2,A490 &gt;data!$H$2),"",A490)</f>
        <v>6.3699999999999077</v>
      </c>
      <c r="F490" s="19">
        <f t="shared" si="35"/>
        <v>9.9971179998188777</v>
      </c>
      <c r="G490" s="19">
        <f t="shared" si="37"/>
        <v>8.8109031672296432</v>
      </c>
      <c r="H490" s="4" t="str">
        <f t="shared" si="38"/>
        <v/>
      </c>
      <c r="I490" s="4" t="e">
        <f>VLOOKUP(ROUND(A490,2),data!$B$6:$C$209,2,0)</f>
        <v>#N/A</v>
      </c>
      <c r="J490" s="4"/>
      <c r="K490" s="21">
        <f>sigmas!A490</f>
        <v>0</v>
      </c>
      <c r="L490" s="21">
        <f>sigmas!B490</f>
        <v>0</v>
      </c>
      <c r="M490" s="21">
        <f>sigmas!C490</f>
        <v>0</v>
      </c>
      <c r="N490" s="21">
        <f t="shared" si="39"/>
        <v>1</v>
      </c>
      <c r="O490" s="21" t="e">
        <f>LOG(N490/10^(-sgraph!$H$13))</f>
        <v>#VALUE!</v>
      </c>
      <c r="P490" s="21"/>
      <c r="Q490" s="21"/>
      <c r="R490" s="21"/>
    </row>
    <row r="491" spans="1:18" x14ac:dyDescent="0.2">
      <c r="A491" s="17">
        <f>A490+data!$I$2</f>
        <v>6.3799999999999075</v>
      </c>
      <c r="B491" s="17">
        <f t="shared" si="36"/>
        <v>4.1686938347042377E-7</v>
      </c>
      <c r="C491" s="17">
        <f>(-data!$B$2)*((B491^3+data!$D$4*B491^2-(data!$F$2+data!$D$4*data!$A$2)*B491-data!$F$2*data!$D$4)/(B491^3+(data!$D$4+data!$C$2)*B491^2+(data!$D$4*data!$C$2-data!$R$2)*B491-data!$D$4*data!$F$2))</f>
        <v>9.9971848843276288</v>
      </c>
      <c r="D491" s="4">
        <f>(-data!$B$2)*((B491^3+data!$E$4*B491^2-(data!$F$2+data!$E$4*data!$A$2)*B491-data!$F$2*data!$E$4)/(B491^3+(data!$E$4+data!$C$2)*B491^2+(data!$E$4*data!$C$2-data!$R$2)*B491-data!$E$4*data!$F$2))</f>
        <v>8.834820085158313</v>
      </c>
      <c r="E491" s="18">
        <f>IF(OR(A491&lt;data!$G$2,A491 &gt;data!$H$2),"",A491)</f>
        <v>6.3799999999999075</v>
      </c>
      <c r="F491" s="19">
        <f t="shared" si="35"/>
        <v>9.9971848843276288</v>
      </c>
      <c r="G491" s="19">
        <f t="shared" si="37"/>
        <v>8.834820085158313</v>
      </c>
      <c r="H491" s="4" t="str">
        <f t="shared" si="38"/>
        <v/>
      </c>
      <c r="I491" s="4" t="e">
        <f>VLOOKUP(ROUND(A491,2),data!$B$6:$C$209,2,0)</f>
        <v>#N/A</v>
      </c>
      <c r="J491" s="4"/>
      <c r="K491" s="21">
        <f>sigmas!A491</f>
        <v>0</v>
      </c>
      <c r="L491" s="21">
        <f>sigmas!B491</f>
        <v>0</v>
      </c>
      <c r="M491" s="21">
        <f>sigmas!C491</f>
        <v>0</v>
      </c>
      <c r="N491" s="21">
        <f t="shared" si="39"/>
        <v>1</v>
      </c>
      <c r="O491" s="21" t="e">
        <f>LOG(N491/10^(-sgraph!$H$13))</f>
        <v>#VALUE!</v>
      </c>
      <c r="P491" s="21"/>
      <c r="Q491" s="21"/>
      <c r="R491" s="21"/>
    </row>
    <row r="492" spans="1:18" x14ac:dyDescent="0.2">
      <c r="A492" s="17">
        <f>A491+data!$I$2</f>
        <v>6.3899999999999073</v>
      </c>
      <c r="B492" s="17">
        <f t="shared" si="36"/>
        <v>4.0738027780419906E-7</v>
      </c>
      <c r="C492" s="17">
        <f>(-data!$B$2)*((B492^3+data!$D$4*B492^2-(data!$F$2+data!$D$4*data!$A$2)*B492-data!$F$2*data!$D$4)/(B492^3+(data!$D$4+data!$C$2)*B492^2+(data!$D$4*data!$C$2-data!$R$2)*B492-data!$D$4*data!$F$2))</f>
        <v>9.9972502771377005</v>
      </c>
      <c r="D492" s="4">
        <f>(-data!$B$2)*((B492^3+data!$E$4*B492^2-(data!$F$2+data!$E$4*data!$A$2)*B492-data!$F$2*data!$E$4)/(B492^3+(data!$E$4+data!$C$2)*B492^2+(data!$E$4*data!$C$2-data!$R$2)*B492-data!$E$4*data!$F$2))</f>
        <v>8.8583182711931521</v>
      </c>
      <c r="E492" s="18">
        <f>IF(OR(A492&lt;data!$G$2,A492 &gt;data!$H$2),"",A492)</f>
        <v>6.3899999999999073</v>
      </c>
      <c r="F492" s="19">
        <f t="shared" si="35"/>
        <v>9.9972502771377005</v>
      </c>
      <c r="G492" s="19">
        <f t="shared" si="37"/>
        <v>8.8583182711931521</v>
      </c>
      <c r="H492" s="4" t="str">
        <f t="shared" si="38"/>
        <v/>
      </c>
      <c r="I492" s="4" t="e">
        <f>VLOOKUP(ROUND(A492,2),data!$B$6:$C$209,2,0)</f>
        <v>#N/A</v>
      </c>
      <c r="J492" s="4"/>
      <c r="K492" s="21">
        <f>sigmas!A492</f>
        <v>0</v>
      </c>
      <c r="L492" s="21">
        <f>sigmas!B492</f>
        <v>0</v>
      </c>
      <c r="M492" s="21">
        <f>sigmas!C492</f>
        <v>0</v>
      </c>
      <c r="N492" s="21">
        <f t="shared" si="39"/>
        <v>1</v>
      </c>
      <c r="O492" s="21" t="e">
        <f>LOG(N492/10^(-sgraph!$H$13))</f>
        <v>#VALUE!</v>
      </c>
      <c r="P492" s="21"/>
      <c r="Q492" s="21"/>
      <c r="R492" s="21"/>
    </row>
    <row r="493" spans="1:18" x14ac:dyDescent="0.2">
      <c r="A493" s="17">
        <f>A492+data!$I$2</f>
        <v>6.3999999999999071</v>
      </c>
      <c r="B493" s="17">
        <f t="shared" si="36"/>
        <v>3.9810717055358168E-7</v>
      </c>
      <c r="C493" s="17">
        <f>(-data!$B$2)*((B493^3+data!$D$4*B493^2-(data!$F$2+data!$D$4*data!$A$2)*B493-data!$F$2*data!$D$4)/(B493^3+(data!$D$4+data!$C$2)*B493^2+(data!$D$4*data!$C$2-data!$R$2)*B493-data!$D$4*data!$F$2))</f>
        <v>9.9973142128802159</v>
      </c>
      <c r="D493" s="4">
        <f>(-data!$B$2)*((B493^3+data!$E$4*B493^2-(data!$F$2+data!$E$4*data!$A$2)*B493-data!$F$2*data!$E$4)/(B493^3+(data!$E$4+data!$C$2)*B493^2+(data!$E$4*data!$C$2-data!$R$2)*B493-data!$E$4*data!$F$2))</f>
        <v>8.8814025618251389</v>
      </c>
      <c r="E493" s="18">
        <f>IF(OR(A493&lt;data!$G$2,A493 &gt;data!$H$2),"",A493)</f>
        <v>6.3999999999999071</v>
      </c>
      <c r="F493" s="19">
        <f t="shared" si="35"/>
        <v>9.9973142128802159</v>
      </c>
      <c r="G493" s="19">
        <f t="shared" si="37"/>
        <v>8.8814025618251389</v>
      </c>
      <c r="H493" s="4" t="str">
        <f t="shared" si="38"/>
        <v/>
      </c>
      <c r="I493" s="4" t="e">
        <f>VLOOKUP(ROUND(A493,2),data!$B$6:$C$209,2,0)</f>
        <v>#N/A</v>
      </c>
      <c r="J493" s="4"/>
      <c r="K493" s="21">
        <f>sigmas!A493</f>
        <v>0</v>
      </c>
      <c r="L493" s="21">
        <f>sigmas!B493</f>
        <v>0</v>
      </c>
      <c r="M493" s="21">
        <f>sigmas!C493</f>
        <v>0</v>
      </c>
      <c r="N493" s="21">
        <f t="shared" si="39"/>
        <v>1</v>
      </c>
      <c r="O493" s="21" t="e">
        <f>LOG(N493/10^(-sgraph!$H$13))</f>
        <v>#VALUE!</v>
      </c>
      <c r="P493" s="21"/>
      <c r="Q493" s="21"/>
      <c r="R493" s="21"/>
    </row>
    <row r="494" spans="1:18" x14ac:dyDescent="0.2">
      <c r="A494" s="17">
        <f>A493+data!$I$2</f>
        <v>6.4099999999999069</v>
      </c>
      <c r="B494" s="17">
        <f t="shared" si="36"/>
        <v>3.8904514499436313E-7</v>
      </c>
      <c r="C494" s="17">
        <f>(-data!$B$2)*((B494^3+data!$D$4*B494^2-(data!$F$2+data!$D$4*data!$A$2)*B494-data!$F$2*data!$D$4)/(B494^3+(data!$D$4+data!$C$2)*B494^2+(data!$D$4*data!$C$2-data!$R$2)*B494-data!$D$4*data!$F$2))</f>
        <v>9.9973767254155828</v>
      </c>
      <c r="D494" s="4">
        <f>(-data!$B$2)*((B494^3+data!$E$4*B494^2-(data!$F$2+data!$E$4*data!$A$2)*B494-data!$F$2*data!$E$4)/(B494^3+(data!$E$4+data!$C$2)*B494^2+(data!$E$4*data!$C$2-data!$R$2)*B494-data!$E$4*data!$F$2))</f>
        <v>8.9040778402262735</v>
      </c>
      <c r="E494" s="18">
        <f>IF(OR(A494&lt;data!$G$2,A494 &gt;data!$H$2),"",A494)</f>
        <v>6.4099999999999069</v>
      </c>
      <c r="F494" s="19">
        <f t="shared" si="35"/>
        <v>9.9973767254155828</v>
      </c>
      <c r="G494" s="19">
        <f t="shared" si="37"/>
        <v>8.9040778402262735</v>
      </c>
      <c r="H494" s="4" t="str">
        <f t="shared" si="38"/>
        <v/>
      </c>
      <c r="I494" s="4" t="e">
        <f>VLOOKUP(ROUND(A494,2),data!$B$6:$C$209,2,0)</f>
        <v>#N/A</v>
      </c>
      <c r="J494" s="4"/>
      <c r="K494" s="21">
        <f>sigmas!A494</f>
        <v>0</v>
      </c>
      <c r="L494" s="21">
        <f>sigmas!B494</f>
        <v>0</v>
      </c>
      <c r="M494" s="21">
        <f>sigmas!C494</f>
        <v>0</v>
      </c>
      <c r="N494" s="21">
        <f t="shared" si="39"/>
        <v>1</v>
      </c>
      <c r="O494" s="21" t="e">
        <f>LOG(N494/10^(-sgraph!$H$13))</f>
        <v>#VALUE!</v>
      </c>
      <c r="P494" s="21"/>
      <c r="Q494" s="21"/>
      <c r="R494" s="21"/>
    </row>
    <row r="495" spans="1:18" x14ac:dyDescent="0.2">
      <c r="A495" s="17">
        <f>A494+data!$I$2</f>
        <v>6.4199999999999067</v>
      </c>
      <c r="B495" s="17">
        <f t="shared" si="36"/>
        <v>3.8018939632064257E-7</v>
      </c>
      <c r="C495" s="17">
        <f>(-data!$B$2)*((B495^3+data!$D$4*B495^2-(data!$F$2+data!$D$4*data!$A$2)*B495-data!$F$2*data!$D$4)/(B495^3+(data!$D$4+data!$C$2)*B495^2+(data!$D$4*data!$C$2-data!$R$2)*B495-data!$D$4*data!$F$2))</f>
        <v>9.9974378478513781</v>
      </c>
      <c r="D495" s="4">
        <f>(-data!$B$2)*((B495^3+data!$E$4*B495^2-(data!$F$2+data!$E$4*data!$A$2)*B495-data!$F$2*data!$E$4)/(B495^3+(data!$E$4+data!$C$2)*B495^2+(data!$E$4*data!$C$2-data!$R$2)*B495-data!$E$4*data!$F$2))</f>
        <v>8.9263490310556826</v>
      </c>
      <c r="E495" s="18">
        <f>IF(OR(A495&lt;data!$G$2,A495 &gt;data!$H$2),"",A495)</f>
        <v>6.4199999999999067</v>
      </c>
      <c r="F495" s="19">
        <f t="shared" si="35"/>
        <v>9.9974378478513781</v>
      </c>
      <c r="G495" s="19">
        <f t="shared" si="37"/>
        <v>8.9263490310556826</v>
      </c>
      <c r="H495" s="4" t="str">
        <f t="shared" si="38"/>
        <v/>
      </c>
      <c r="I495" s="4" t="e">
        <f>VLOOKUP(ROUND(A495,2),data!$B$6:$C$209,2,0)</f>
        <v>#N/A</v>
      </c>
      <c r="J495" s="4"/>
      <c r="K495" s="21">
        <f>sigmas!A495</f>
        <v>0</v>
      </c>
      <c r="L495" s="21">
        <f>sigmas!B495</f>
        <v>0</v>
      </c>
      <c r="M495" s="21">
        <f>sigmas!C495</f>
        <v>0</v>
      </c>
      <c r="N495" s="21">
        <f t="shared" si="39"/>
        <v>1</v>
      </c>
      <c r="O495" s="21" t="e">
        <f>LOG(N495/10^(-sgraph!$H$13))</f>
        <v>#VALUE!</v>
      </c>
      <c r="P495" s="21"/>
      <c r="Q495" s="21"/>
      <c r="R495" s="21"/>
    </row>
    <row r="496" spans="1:18" x14ac:dyDescent="0.2">
      <c r="A496" s="17">
        <f>A495+data!$I$2</f>
        <v>6.4299999999999065</v>
      </c>
      <c r="B496" s="17">
        <f t="shared" si="36"/>
        <v>3.715352290972521E-7</v>
      </c>
      <c r="C496" s="17">
        <f>(-data!$B$2)*((B496^3+data!$D$4*B496^2-(data!$F$2+data!$D$4*data!$A$2)*B496-data!$F$2*data!$D$4)/(B496^3+(data!$D$4+data!$C$2)*B496^2+(data!$D$4*data!$C$2-data!$R$2)*B496-data!$D$4*data!$F$2))</f>
        <v>9.9974976125598065</v>
      </c>
      <c r="D496" s="4">
        <f>(-data!$B$2)*((B496^3+data!$E$4*B496^2-(data!$F$2+data!$E$4*data!$A$2)*B496-data!$F$2*data!$E$4)/(B496^3+(data!$E$4+data!$C$2)*B496^2+(data!$E$4*data!$C$2-data!$R$2)*B496-data!$E$4*data!$F$2))</f>
        <v>8.9482210954274048</v>
      </c>
      <c r="E496" s="18">
        <f>IF(OR(A496&lt;data!$G$2,A496 &gt;data!$H$2),"",A496)</f>
        <v>6.4299999999999065</v>
      </c>
      <c r="F496" s="19">
        <f t="shared" si="35"/>
        <v>9.9974976125598065</v>
      </c>
      <c r="G496" s="19">
        <f t="shared" si="37"/>
        <v>8.9482210954274048</v>
      </c>
      <c r="H496" s="4" t="str">
        <f t="shared" si="38"/>
        <v/>
      </c>
      <c r="I496" s="4" t="e">
        <f>VLOOKUP(ROUND(A496,2),data!$B$6:$C$209,2,0)</f>
        <v>#N/A</v>
      </c>
      <c r="J496" s="4"/>
      <c r="K496" s="21">
        <f>sigmas!A496</f>
        <v>0</v>
      </c>
      <c r="L496" s="21">
        <f>sigmas!B496</f>
        <v>0</v>
      </c>
      <c r="M496" s="21">
        <f>sigmas!C496</f>
        <v>0</v>
      </c>
      <c r="N496" s="21">
        <f t="shared" si="39"/>
        <v>1</v>
      </c>
      <c r="O496" s="21" t="e">
        <f>LOG(N496/10^(-sgraph!$H$13))</f>
        <v>#VALUE!</v>
      </c>
      <c r="P496" s="21"/>
      <c r="Q496" s="21"/>
      <c r="R496" s="21"/>
    </row>
    <row r="497" spans="1:18" x14ac:dyDescent="0.2">
      <c r="A497" s="17">
        <f>A496+data!$I$2</f>
        <v>6.4399999999999062</v>
      </c>
      <c r="B497" s="17">
        <f t="shared" si="36"/>
        <v>3.6307805477017913E-7</v>
      </c>
      <c r="C497" s="17">
        <f>(-data!$B$2)*((B497^3+data!$D$4*B497^2-(data!$F$2+data!$D$4*data!$A$2)*B497-data!$F$2*data!$D$4)/(B497^3+(data!$D$4+data!$C$2)*B497^2+(data!$D$4*data!$C$2-data!$R$2)*B497-data!$D$4*data!$F$2))</f>
        <v>9.9975560511947954</v>
      </c>
      <c r="D497" s="4">
        <f>(-data!$B$2)*((B497^3+data!$E$4*B497^2-(data!$F$2+data!$E$4*data!$A$2)*B497-data!$F$2*data!$E$4)/(B497^3+(data!$E$4+data!$C$2)*B497^2+(data!$E$4*data!$C$2-data!$R$2)*B497-data!$E$4*data!$F$2))</f>
        <v>8.96969902604007</v>
      </c>
      <c r="E497" s="18">
        <f>IF(OR(A497&lt;data!$G$2,A497 &gt;data!$H$2),"",A497)</f>
        <v>6.4399999999999062</v>
      </c>
      <c r="F497" s="19">
        <f t="shared" si="35"/>
        <v>9.9975560511947954</v>
      </c>
      <c r="G497" s="19">
        <f t="shared" si="37"/>
        <v>8.96969902604007</v>
      </c>
      <c r="H497" s="4" t="str">
        <f t="shared" si="38"/>
        <v/>
      </c>
      <c r="I497" s="4" t="e">
        <f>VLOOKUP(ROUND(A497,2),data!$B$6:$C$209,2,0)</f>
        <v>#N/A</v>
      </c>
      <c r="J497" s="4"/>
      <c r="K497" s="21">
        <f>sigmas!A497</f>
        <v>0</v>
      </c>
      <c r="L497" s="21">
        <f>sigmas!B497</f>
        <v>0</v>
      </c>
      <c r="M497" s="21">
        <f>sigmas!C497</f>
        <v>0</v>
      </c>
      <c r="N497" s="21">
        <f t="shared" si="39"/>
        <v>1</v>
      </c>
      <c r="O497" s="21" t="e">
        <f>LOG(N497/10^(-sgraph!$H$13))</f>
        <v>#VALUE!</v>
      </c>
      <c r="P497" s="21"/>
      <c r="Q497" s="21"/>
      <c r="R497" s="21"/>
    </row>
    <row r="498" spans="1:18" x14ac:dyDescent="0.2">
      <c r="A498" s="17">
        <f>A497+data!$I$2</f>
        <v>6.449999999999906</v>
      </c>
      <c r="B498" s="17">
        <f t="shared" si="36"/>
        <v>3.5481338923365155E-7</v>
      </c>
      <c r="C498" s="17">
        <f>(-data!$B$2)*((B498^3+data!$D$4*B498^2-(data!$F$2+data!$D$4*data!$A$2)*B498-data!$F$2*data!$D$4)/(B498^3+(data!$D$4+data!$C$2)*B498^2+(data!$D$4*data!$C$2-data!$R$2)*B498-data!$D$4*data!$F$2))</f>
        <v>9.997613194708709</v>
      </c>
      <c r="D498" s="4">
        <f>(-data!$B$2)*((B498^3+data!$E$4*B498^2-(data!$F$2+data!$E$4*data!$A$2)*B498-data!$F$2*data!$E$4)/(B498^3+(data!$E$4+data!$C$2)*B498^2+(data!$E$4*data!$C$2-data!$R$2)*B498-data!$E$4*data!$F$2))</f>
        <v>8.9907878424683947</v>
      </c>
      <c r="E498" s="18">
        <f>IF(OR(A498&lt;data!$G$2,A498 &gt;data!$H$2),"",A498)</f>
        <v>6.449999999999906</v>
      </c>
      <c r="F498" s="19">
        <f t="shared" si="35"/>
        <v>9.997613194708709</v>
      </c>
      <c r="G498" s="19">
        <f t="shared" si="37"/>
        <v>8.9907878424683947</v>
      </c>
      <c r="H498" s="4" t="str">
        <f t="shared" si="38"/>
        <v/>
      </c>
      <c r="I498" s="4" t="e">
        <f>VLOOKUP(ROUND(A498,2),data!$B$6:$C$209,2,0)</f>
        <v>#N/A</v>
      </c>
      <c r="J498" s="4"/>
      <c r="K498" s="21">
        <f>sigmas!A498</f>
        <v>0</v>
      </c>
      <c r="L498" s="21">
        <f>sigmas!B498</f>
        <v>0</v>
      </c>
      <c r="M498" s="21">
        <f>sigmas!C498</f>
        <v>0</v>
      </c>
      <c r="N498" s="21">
        <f t="shared" si="39"/>
        <v>1</v>
      </c>
      <c r="O498" s="21" t="e">
        <f>LOG(N498/10^(-sgraph!$H$13))</f>
        <v>#VALUE!</v>
      </c>
      <c r="P498" s="21"/>
      <c r="Q498" s="21"/>
      <c r="R498" s="21"/>
    </row>
    <row r="499" spans="1:18" x14ac:dyDescent="0.2">
      <c r="A499" s="17">
        <f>A498+data!$I$2</f>
        <v>6.4599999999999058</v>
      </c>
      <c r="B499" s="17">
        <f t="shared" si="36"/>
        <v>3.467368504526066E-7</v>
      </c>
      <c r="C499" s="17">
        <f>(-data!$B$2)*((B499^3+data!$D$4*B499^2-(data!$F$2+data!$D$4*data!$A$2)*B499-data!$F$2*data!$D$4)/(B499^3+(data!$D$4+data!$C$2)*B499^2+(data!$D$4*data!$C$2-data!$R$2)*B499-data!$D$4*data!$F$2))</f>
        <v>9.9976690733686819</v>
      </c>
      <c r="D499" s="4">
        <f>(-data!$B$2)*((B499^3+data!$E$4*B499^2-(data!$F$2+data!$E$4*data!$A$2)*B499-data!$F$2*data!$E$4)/(B499^3+(data!$E$4+data!$C$2)*B499^2+(data!$E$4*data!$C$2-data!$R$2)*B499-data!$E$4*data!$F$2))</f>
        <v>9.0114925866160487</v>
      </c>
      <c r="E499" s="18">
        <f>IF(OR(A499&lt;data!$G$2,A499 &gt;data!$H$2),"",A499)</f>
        <v>6.4599999999999058</v>
      </c>
      <c r="F499" s="19">
        <f t="shared" si="35"/>
        <v>9.9976690733686819</v>
      </c>
      <c r="G499" s="19">
        <f t="shared" si="37"/>
        <v>9.0114925866160487</v>
      </c>
      <c r="H499" s="4" t="str">
        <f t="shared" si="38"/>
        <v/>
      </c>
      <c r="I499" s="4" t="e">
        <f>VLOOKUP(ROUND(A499,2),data!$B$6:$C$209,2,0)</f>
        <v>#N/A</v>
      </c>
      <c r="J499" s="4"/>
      <c r="K499" s="21">
        <f>sigmas!A499</f>
        <v>0</v>
      </c>
      <c r="L499" s="21">
        <f>sigmas!B499</f>
        <v>0</v>
      </c>
      <c r="M499" s="21">
        <f>sigmas!C499</f>
        <v>0</v>
      </c>
      <c r="N499" s="21">
        <f t="shared" si="39"/>
        <v>1</v>
      </c>
      <c r="O499" s="21" t="e">
        <f>LOG(N499/10^(-sgraph!$H$13))</f>
        <v>#VALUE!</v>
      </c>
      <c r="P499" s="21"/>
      <c r="Q499" s="21"/>
      <c r="R499" s="21"/>
    </row>
    <row r="500" spans="1:18" x14ac:dyDescent="0.2">
      <c r="A500" s="17">
        <f>A499+data!$I$2</f>
        <v>6.4699999999999056</v>
      </c>
      <c r="B500" s="17">
        <f t="shared" si="36"/>
        <v>3.3884415613927585E-7</v>
      </c>
      <c r="C500" s="17">
        <f>(-data!$B$2)*((B500^3+data!$D$4*B500^2-(data!$F$2+data!$D$4*data!$A$2)*B500-data!$F$2*data!$D$4)/(B500^3+(data!$D$4+data!$C$2)*B500^2+(data!$D$4*data!$C$2-data!$R$2)*B500-data!$D$4*data!$F$2))</f>
        <v>9.9977237167726063</v>
      </c>
      <c r="D500" s="4">
        <f>(-data!$B$2)*((B500^3+data!$E$4*B500^2-(data!$F$2+data!$E$4*data!$A$2)*B500-data!$F$2*data!$E$4)/(B500^3+(data!$E$4+data!$C$2)*B500^2+(data!$E$4*data!$C$2-data!$R$2)*B500-data!$E$4*data!$F$2))</f>
        <v>9.03181831832919</v>
      </c>
      <c r="E500" s="18">
        <f>IF(OR(A500&lt;data!$G$2,A500 &gt;data!$H$2),"",A500)</f>
        <v>6.4699999999999056</v>
      </c>
      <c r="F500" s="19">
        <f t="shared" si="35"/>
        <v>9.9977237167726063</v>
      </c>
      <c r="G500" s="19">
        <f t="shared" si="37"/>
        <v>9.03181831832919</v>
      </c>
      <c r="H500" s="4" t="str">
        <f t="shared" si="38"/>
        <v/>
      </c>
      <c r="I500" s="4" t="e">
        <f>VLOOKUP(ROUND(A500,2),data!$B$6:$C$209,2,0)</f>
        <v>#N/A</v>
      </c>
      <c r="J500" s="4"/>
      <c r="K500" s="21">
        <f>sigmas!A500</f>
        <v>0</v>
      </c>
      <c r="L500" s="21">
        <f>sigmas!B500</f>
        <v>0</v>
      </c>
      <c r="M500" s="21">
        <f>sigmas!C500</f>
        <v>0</v>
      </c>
      <c r="N500" s="21">
        <f t="shared" si="39"/>
        <v>1</v>
      </c>
      <c r="O500" s="21" t="e">
        <f>LOG(N500/10^(-sgraph!$H$13))</f>
        <v>#VALUE!</v>
      </c>
      <c r="P500" s="21"/>
      <c r="Q500" s="21"/>
      <c r="R500" s="21"/>
    </row>
    <row r="501" spans="1:18" x14ac:dyDescent="0.2">
      <c r="A501" s="17">
        <f>A500+data!$I$2</f>
        <v>6.4799999999999054</v>
      </c>
      <c r="B501" s="17">
        <f t="shared" si="36"/>
        <v>3.3113112148266279E-7</v>
      </c>
      <c r="C501" s="17">
        <f>(-data!$B$2)*((B501^3+data!$D$4*B501^2-(data!$F$2+data!$D$4*data!$A$2)*B501-data!$F$2*data!$D$4)/(B501^3+(data!$D$4+data!$C$2)*B501^2+(data!$D$4*data!$C$2-data!$R$2)*B501-data!$D$4*data!$F$2))</f>
        <v>9.9977771538647673</v>
      </c>
      <c r="D501" s="4">
        <f>(-data!$B$2)*((B501^3+data!$E$4*B501^2-(data!$F$2+data!$E$4*data!$A$2)*B501-data!$F$2*data!$E$4)/(B501^3+(data!$E$4+data!$C$2)*B501^2+(data!$E$4*data!$C$2-data!$R$2)*B501-data!$E$4*data!$F$2))</f>
        <v>9.0517701111696294</v>
      </c>
      <c r="E501" s="18">
        <f>IF(OR(A501&lt;data!$G$2,A501 &gt;data!$H$2),"",A501)</f>
        <v>6.4799999999999054</v>
      </c>
      <c r="F501" s="19">
        <f t="shared" si="35"/>
        <v>9.9977771538647673</v>
      </c>
      <c r="G501" s="19">
        <f t="shared" si="37"/>
        <v>9.0517701111696294</v>
      </c>
      <c r="H501" s="4" t="str">
        <f t="shared" si="38"/>
        <v/>
      </c>
      <c r="I501" s="4" t="e">
        <f>VLOOKUP(ROUND(A501,2),data!$B$6:$C$209,2,0)</f>
        <v>#N/A</v>
      </c>
      <c r="J501" s="4"/>
      <c r="K501" s="21">
        <f>sigmas!A501</f>
        <v>0</v>
      </c>
      <c r="L501" s="21">
        <f>sigmas!B501</f>
        <v>0</v>
      </c>
      <c r="M501" s="21">
        <f>sigmas!C501</f>
        <v>0</v>
      </c>
      <c r="N501" s="21">
        <f t="shared" si="39"/>
        <v>1</v>
      </c>
      <c r="O501" s="21" t="e">
        <f>LOG(N501/10^(-sgraph!$H$13))</f>
        <v>#VALUE!</v>
      </c>
      <c r="P501" s="21"/>
      <c r="Q501" s="21"/>
      <c r="R501" s="21"/>
    </row>
    <row r="502" spans="1:18" x14ac:dyDescent="0.2">
      <c r="A502" s="17">
        <f>A501+data!$I$2</f>
        <v>6.4899999999999052</v>
      </c>
      <c r="B502" s="17">
        <f t="shared" si="36"/>
        <v>3.2359365692969836E-7</v>
      </c>
      <c r="C502" s="17">
        <f>(-data!$B$2)*((B502^3+data!$D$4*B502^2-(data!$F$2+data!$D$4*data!$A$2)*B502-data!$F$2*data!$D$4)/(B502^3+(data!$D$4+data!$C$2)*B502^2+(data!$D$4*data!$C$2-data!$R$2)*B502-data!$D$4*data!$F$2))</f>
        <v>9.997829412951118</v>
      </c>
      <c r="D502" s="4">
        <f>(-data!$B$2)*((B502^3+data!$E$4*B502^2-(data!$F$2+data!$E$4*data!$A$2)*B502-data!$F$2*data!$E$4)/(B502^3+(data!$E$4+data!$C$2)*B502^2+(data!$E$4*data!$C$2-data!$R$2)*B502-data!$E$4*data!$F$2))</f>
        <v>9.0713530483463902</v>
      </c>
      <c r="E502" s="18">
        <f>IF(OR(A502&lt;data!$G$2,A502 &gt;data!$H$2),"",A502)</f>
        <v>6.4899999999999052</v>
      </c>
      <c r="F502" s="19">
        <f t="shared" si="35"/>
        <v>9.997829412951118</v>
      </c>
      <c r="G502" s="19">
        <f t="shared" si="37"/>
        <v>9.0713530483463902</v>
      </c>
      <c r="H502" s="4" t="str">
        <f t="shared" si="38"/>
        <v/>
      </c>
      <c r="I502" s="4" t="e">
        <f>VLOOKUP(ROUND(A502,2),data!$B$6:$C$209,2,0)</f>
        <v>#N/A</v>
      </c>
      <c r="J502" s="4"/>
      <c r="K502" s="21">
        <f>sigmas!A502</f>
        <v>0</v>
      </c>
      <c r="L502" s="21">
        <f>sigmas!B502</f>
        <v>0</v>
      </c>
      <c r="M502" s="21">
        <f>sigmas!C502</f>
        <v>0</v>
      </c>
      <c r="N502" s="21">
        <f t="shared" si="39"/>
        <v>1</v>
      </c>
      <c r="O502" s="21" t="e">
        <f>LOG(N502/10^(-sgraph!$H$13))</f>
        <v>#VALUE!</v>
      </c>
      <c r="P502" s="21"/>
      <c r="Q502" s="21"/>
      <c r="R502" s="21"/>
    </row>
    <row r="503" spans="1:18" x14ac:dyDescent="0.2">
      <c r="A503" s="17">
        <f>A502+data!$I$2</f>
        <v>6.499999999999905</v>
      </c>
      <c r="B503" s="17">
        <f t="shared" si="36"/>
        <v>3.1622776601690648E-7</v>
      </c>
      <c r="C503" s="17">
        <f>(-data!$B$2)*((B503^3+data!$D$4*B503^2-(data!$F$2+data!$D$4*data!$A$2)*B503-data!$F$2*data!$D$4)/(B503^3+(data!$D$4+data!$C$2)*B503^2+(data!$D$4*data!$C$2-data!$R$2)*B503-data!$D$4*data!$F$2))</f>
        <v>9.9978805217142384</v>
      </c>
      <c r="D503" s="4">
        <f>(-data!$B$2)*((B503^3+data!$E$4*B503^2-(data!$F$2+data!$E$4*data!$A$2)*B503-data!$F$2*data!$E$4)/(B503^3+(data!$E$4+data!$C$2)*B503^2+(data!$E$4*data!$C$2-data!$R$2)*B503-data!$E$4*data!$F$2))</f>
        <v>9.0905722188041409</v>
      </c>
      <c r="E503" s="18">
        <f>IF(OR(A503&lt;data!$G$2,A503 &gt;data!$H$2),"",A503)</f>
        <v>6.499999999999905</v>
      </c>
      <c r="F503" s="19">
        <f t="shared" si="35"/>
        <v>9.9978805217142384</v>
      </c>
      <c r="G503" s="19">
        <f t="shared" si="37"/>
        <v>9.0905722188041409</v>
      </c>
      <c r="H503" s="4" t="str">
        <f t="shared" si="38"/>
        <v/>
      </c>
      <c r="I503" s="4" t="e">
        <f>VLOOKUP(ROUND(A503,2),data!$B$6:$C$209,2,0)</f>
        <v>#N/A</v>
      </c>
      <c r="J503" s="4"/>
      <c r="K503" s="21">
        <f>sigmas!A503</f>
        <v>0</v>
      </c>
      <c r="L503" s="21">
        <f>sigmas!B503</f>
        <v>0</v>
      </c>
      <c r="M503" s="21">
        <f>sigmas!C503</f>
        <v>0</v>
      </c>
      <c r="N503" s="21">
        <f t="shared" si="39"/>
        <v>1</v>
      </c>
      <c r="O503" s="21" t="e">
        <f>LOG(N503/10^(-sgraph!$H$13))</f>
        <v>#VALUE!</v>
      </c>
      <c r="P503" s="21"/>
      <c r="Q503" s="21"/>
      <c r="R503" s="21"/>
    </row>
    <row r="504" spans="1:18" x14ac:dyDescent="0.2">
      <c r="A504" s="17">
        <f>A503+data!$I$2</f>
        <v>6.5099999999999048</v>
      </c>
      <c r="B504" s="17">
        <f t="shared" si="36"/>
        <v>3.0902954325142658E-7</v>
      </c>
      <c r="C504" s="17">
        <f>(-data!$B$2)*((B504^3+data!$D$4*B504^2-(data!$F$2+data!$D$4*data!$A$2)*B504-data!$F$2*data!$D$4)/(B504^3+(data!$D$4+data!$C$2)*B504^2+(data!$D$4*data!$C$2-data!$R$2)*B504-data!$D$4*data!$F$2))</f>
        <v>9.9979305072279629</v>
      </c>
      <c r="D504" s="4">
        <f>(-data!$B$2)*((B504^3+data!$E$4*B504^2-(data!$F$2+data!$E$4*data!$A$2)*B504-data!$F$2*data!$E$4)/(B504^3+(data!$E$4+data!$C$2)*B504^2+(data!$E$4*data!$C$2-data!$R$2)*B504-data!$E$4*data!$F$2))</f>
        <v>9.1094327134667594</v>
      </c>
      <c r="E504" s="18">
        <f>IF(OR(A504&lt;data!$G$2,A504 &gt;data!$H$2),"",A504)</f>
        <v>6.5099999999999048</v>
      </c>
      <c r="F504" s="19">
        <f t="shared" si="35"/>
        <v>9.9979305072279629</v>
      </c>
      <c r="G504" s="19">
        <f t="shared" si="37"/>
        <v>9.1094327134667594</v>
      </c>
      <c r="H504" s="4" t="str">
        <f t="shared" si="38"/>
        <v/>
      </c>
      <c r="I504" s="4" t="e">
        <f>VLOOKUP(ROUND(A504,2),data!$B$6:$C$209,2,0)</f>
        <v>#N/A</v>
      </c>
      <c r="J504" s="4"/>
      <c r="K504" s="21">
        <f>sigmas!A504</f>
        <v>0</v>
      </c>
      <c r="L504" s="21">
        <f>sigmas!B504</f>
        <v>0</v>
      </c>
      <c r="M504" s="21">
        <f>sigmas!C504</f>
        <v>0</v>
      </c>
      <c r="N504" s="21">
        <f t="shared" si="39"/>
        <v>1</v>
      </c>
      <c r="O504" s="21" t="e">
        <f>LOG(N504/10^(-sgraph!$H$13))</f>
        <v>#VALUE!</v>
      </c>
      <c r="P504" s="21"/>
      <c r="Q504" s="21"/>
      <c r="R504" s="21"/>
    </row>
    <row r="505" spans="1:18" x14ac:dyDescent="0.2">
      <c r="A505" s="17">
        <f>A504+data!$I$2</f>
        <v>6.5199999999999045</v>
      </c>
      <c r="B505" s="17">
        <f t="shared" si="36"/>
        <v>3.0199517204026767E-7</v>
      </c>
      <c r="C505" s="17">
        <f>(-data!$B$2)*((B505^3+data!$D$4*B505^2-(data!$F$2+data!$D$4*data!$A$2)*B505-data!$F$2*data!$D$4)/(B505^3+(data!$D$4+data!$C$2)*B505^2+(data!$D$4*data!$C$2-data!$R$2)*B505-data!$D$4*data!$F$2))</f>
        <v>9.9979793959716652</v>
      </c>
      <c r="D505" s="4">
        <f>(-data!$B$2)*((B505^3+data!$E$4*B505^2-(data!$F$2+data!$E$4*data!$A$2)*B505-data!$F$2*data!$E$4)/(B505^3+(data!$E$4+data!$C$2)*B505^2+(data!$E$4*data!$C$2-data!$R$2)*B505-data!$E$4*data!$F$2))</f>
        <v>9.1279396216341091</v>
      </c>
      <c r="E505" s="18">
        <f>IF(OR(A505&lt;data!$G$2,A505 &gt;data!$H$2),"",A505)</f>
        <v>6.5199999999999045</v>
      </c>
      <c r="F505" s="19">
        <f t="shared" si="35"/>
        <v>9.9979793959716652</v>
      </c>
      <c r="G505" s="19">
        <f t="shared" si="37"/>
        <v>9.1279396216341091</v>
      </c>
      <c r="H505" s="4" t="str">
        <f t="shared" si="38"/>
        <v/>
      </c>
      <c r="I505" s="4" t="e">
        <f>VLOOKUP(ROUND(A505,2),data!$B$6:$C$209,2,0)</f>
        <v>#N/A</v>
      </c>
      <c r="J505" s="4"/>
      <c r="K505" s="21">
        <f>sigmas!A505</f>
        <v>0</v>
      </c>
      <c r="L505" s="21">
        <f>sigmas!B505</f>
        <v>0</v>
      </c>
      <c r="M505" s="21">
        <f>sigmas!C505</f>
        <v>0</v>
      </c>
      <c r="N505" s="21">
        <f t="shared" si="39"/>
        <v>1</v>
      </c>
      <c r="O505" s="21" t="e">
        <f>LOG(N505/10^(-sgraph!$H$13))</f>
        <v>#VALUE!</v>
      </c>
      <c r="P505" s="21"/>
      <c r="Q505" s="21"/>
      <c r="R505" s="21"/>
    </row>
    <row r="506" spans="1:18" x14ac:dyDescent="0.2">
      <c r="A506" s="17">
        <f>A505+data!$I$2</f>
        <v>6.5299999999999043</v>
      </c>
      <c r="B506" s="17">
        <f t="shared" si="36"/>
        <v>2.9512092266670315E-7</v>
      </c>
      <c r="C506" s="17">
        <f>(-data!$B$2)*((B506^3+data!$D$4*B506^2-(data!$F$2+data!$D$4*data!$A$2)*B506-data!$F$2*data!$D$4)/(B506^3+(data!$D$4+data!$C$2)*B506^2+(data!$D$4*data!$C$2-data!$R$2)*B506-data!$D$4*data!$F$2))</f>
        <v>9.9980272138442672</v>
      </c>
      <c r="D506" s="4">
        <f>(-data!$B$2)*((B506^3+data!$E$4*B506^2-(data!$F$2+data!$E$4*data!$A$2)*B506-data!$F$2*data!$E$4)/(B506^3+(data!$E$4+data!$C$2)*B506^2+(data!$E$4*data!$C$2-data!$R$2)*B506-data!$E$4*data!$F$2))</f>
        <v>9.1460980275298915</v>
      </c>
      <c r="E506" s="18">
        <f>IF(OR(A506&lt;data!$G$2,A506 &gt;data!$H$2),"",A506)</f>
        <v>6.5299999999999043</v>
      </c>
      <c r="F506" s="19">
        <f t="shared" si="35"/>
        <v>9.9980272138442672</v>
      </c>
      <c r="G506" s="19">
        <f t="shared" si="37"/>
        <v>9.1460980275298915</v>
      </c>
      <c r="H506" s="4" t="str">
        <f t="shared" si="38"/>
        <v/>
      </c>
      <c r="I506" s="4" t="e">
        <f>VLOOKUP(ROUND(A506,2),data!$B$6:$C$209,2,0)</f>
        <v>#N/A</v>
      </c>
      <c r="J506" s="4"/>
      <c r="K506" s="21">
        <f>sigmas!A506</f>
        <v>0</v>
      </c>
      <c r="L506" s="21">
        <f>sigmas!B506</f>
        <v>0</v>
      </c>
      <c r="M506" s="21">
        <f>sigmas!C506</f>
        <v>0</v>
      </c>
      <c r="N506" s="21">
        <f t="shared" si="39"/>
        <v>1</v>
      </c>
      <c r="O506" s="21" t="e">
        <f>LOG(N506/10^(-sgraph!$H$13))</f>
        <v>#VALUE!</v>
      </c>
      <c r="P506" s="21"/>
      <c r="Q506" s="21"/>
      <c r="R506" s="21"/>
    </row>
    <row r="507" spans="1:18" x14ac:dyDescent="0.2">
      <c r="A507" s="17">
        <f>A506+data!$I$2</f>
        <v>6.5399999999999041</v>
      </c>
      <c r="B507" s="17">
        <f t="shared" si="36"/>
        <v>2.8840315031272367E-7</v>
      </c>
      <c r="C507" s="17">
        <f>(-data!$B$2)*((B507^3+data!$D$4*B507^2-(data!$F$2+data!$D$4*data!$A$2)*B507-data!$F$2*data!$D$4)/(B507^3+(data!$D$4+data!$C$2)*B507^2+(data!$D$4*data!$C$2-data!$R$2)*B507-data!$D$4*data!$F$2))</f>
        <v>9.9980739861779124</v>
      </c>
      <c r="D507" s="4">
        <f>(-data!$B$2)*((B507^3+data!$E$4*B507^2-(data!$F$2+data!$E$4*data!$A$2)*B507-data!$F$2*data!$E$4)/(B507^3+(data!$E$4+data!$C$2)*B507^2+(data!$E$4*data!$C$2-data!$R$2)*B507-data!$E$4*data!$F$2))</f>
        <v>9.1639130069982357</v>
      </c>
      <c r="E507" s="18">
        <f>IF(OR(A507&lt;data!$G$2,A507 &gt;data!$H$2),"",A507)</f>
        <v>6.5399999999999041</v>
      </c>
      <c r="F507" s="19">
        <f t="shared" si="35"/>
        <v>9.9980739861779124</v>
      </c>
      <c r="G507" s="19">
        <f t="shared" si="37"/>
        <v>9.1639130069982357</v>
      </c>
      <c r="H507" s="4" t="str">
        <f t="shared" si="38"/>
        <v/>
      </c>
      <c r="I507" s="4" t="e">
        <f>VLOOKUP(ROUND(A507,2),data!$B$6:$C$209,2,0)</f>
        <v>#N/A</v>
      </c>
      <c r="J507" s="4"/>
      <c r="K507" s="21">
        <f>sigmas!A507</f>
        <v>0</v>
      </c>
      <c r="L507" s="21">
        <f>sigmas!B507</f>
        <v>0</v>
      </c>
      <c r="M507" s="21">
        <f>sigmas!C507</f>
        <v>0</v>
      </c>
      <c r="N507" s="21">
        <f t="shared" si="39"/>
        <v>1</v>
      </c>
      <c r="O507" s="21" t="e">
        <f>LOG(N507/10^(-sgraph!$H$13))</f>
        <v>#VALUE!</v>
      </c>
      <c r="P507" s="21"/>
      <c r="Q507" s="21"/>
      <c r="R507" s="21"/>
    </row>
    <row r="508" spans="1:18" x14ac:dyDescent="0.2">
      <c r="A508" s="17">
        <f>A507+data!$I$2</f>
        <v>6.5499999999999039</v>
      </c>
      <c r="B508" s="17">
        <f t="shared" si="36"/>
        <v>2.8183829312650759E-7</v>
      </c>
      <c r="C508" s="17">
        <f>(-data!$B$2)*((B508^3+data!$D$4*B508^2-(data!$F$2+data!$D$4*data!$A$2)*B508-data!$F$2*data!$D$4)/(B508^3+(data!$D$4+data!$C$2)*B508^2+(data!$D$4*data!$C$2-data!$R$2)*B508-data!$D$4*data!$F$2))</f>
        <v>9.9981197377513524</v>
      </c>
      <c r="D508" s="4">
        <f>(-data!$B$2)*((B508^3+data!$E$4*B508^2-(data!$F$2+data!$E$4*data!$A$2)*B508-data!$F$2*data!$E$4)/(B508^3+(data!$E$4+data!$C$2)*B508^2+(data!$E$4*data!$C$2-data!$R$2)*B508-data!$E$4*data!$F$2))</f>
        <v>9.1813896243466537</v>
      </c>
      <c r="E508" s="18">
        <f>IF(OR(A508&lt;data!$G$2,A508 &gt;data!$H$2),"",A508)</f>
        <v>6.5499999999999039</v>
      </c>
      <c r="F508" s="19">
        <f t="shared" si="35"/>
        <v>9.9981197377513524</v>
      </c>
      <c r="G508" s="19">
        <f t="shared" si="37"/>
        <v>9.1813896243466537</v>
      </c>
      <c r="H508" s="4" t="str">
        <f t="shared" si="38"/>
        <v/>
      </c>
      <c r="I508" s="4" t="e">
        <f>VLOOKUP(ROUND(A508,2),data!$B$6:$C$209,2,0)</f>
        <v>#N/A</v>
      </c>
      <c r="J508" s="4"/>
      <c r="K508" s="21">
        <f>sigmas!A508</f>
        <v>0</v>
      </c>
      <c r="L508" s="21">
        <f>sigmas!B508</f>
        <v>0</v>
      </c>
      <c r="M508" s="21">
        <f>sigmas!C508</f>
        <v>0</v>
      </c>
      <c r="N508" s="21">
        <f t="shared" si="39"/>
        <v>1</v>
      </c>
      <c r="O508" s="21" t="e">
        <f>LOG(N508/10^(-sgraph!$H$13))</f>
        <v>#VALUE!</v>
      </c>
      <c r="P508" s="21"/>
      <c r="Q508" s="21"/>
      <c r="R508" s="21"/>
    </row>
    <row r="509" spans="1:18" x14ac:dyDescent="0.2">
      <c r="A509" s="17">
        <f>A508+data!$I$2</f>
        <v>6.5599999999999037</v>
      </c>
      <c r="B509" s="17">
        <f t="shared" si="36"/>
        <v>2.7542287033387746E-7</v>
      </c>
      <c r="C509" s="17">
        <f>(-data!$B$2)*((B509^3+data!$D$4*B509^2-(data!$F$2+data!$D$4*data!$A$2)*B509-data!$F$2*data!$D$4)/(B509^3+(data!$D$4+data!$C$2)*B509^2+(data!$D$4*data!$C$2-data!$R$2)*B509-data!$D$4*data!$F$2))</f>
        <v>9.9981644928030491</v>
      </c>
      <c r="D509" s="4">
        <f>(-data!$B$2)*((B509^3+data!$E$4*B509^2-(data!$F$2+data!$E$4*data!$A$2)*B509-data!$F$2*data!$E$4)/(B509^3+(data!$E$4+data!$C$2)*B509^2+(data!$E$4*data!$C$2-data!$R$2)*B509-data!$E$4*data!$F$2))</f>
        <v>9.198532929332675</v>
      </c>
      <c r="E509" s="18">
        <f>IF(OR(A509&lt;data!$G$2,A509 &gt;data!$H$2),"",A509)</f>
        <v>6.5599999999999037</v>
      </c>
      <c r="F509" s="19">
        <f t="shared" si="35"/>
        <v>9.9981644928030491</v>
      </c>
      <c r="G509" s="19">
        <f t="shared" si="37"/>
        <v>9.198532929332675</v>
      </c>
      <c r="H509" s="4" t="str">
        <f t="shared" si="38"/>
        <v/>
      </c>
      <c r="I509" s="4" t="e">
        <f>VLOOKUP(ROUND(A509,2),data!$B$6:$C$209,2,0)</f>
        <v>#N/A</v>
      </c>
      <c r="J509" s="4"/>
      <c r="K509" s="21">
        <f>sigmas!A509</f>
        <v>0</v>
      </c>
      <c r="L509" s="21">
        <f>sigmas!B509</f>
        <v>0</v>
      </c>
      <c r="M509" s="21">
        <f>sigmas!C509</f>
        <v>0</v>
      </c>
      <c r="N509" s="21">
        <f t="shared" si="39"/>
        <v>1</v>
      </c>
      <c r="O509" s="21" t="e">
        <f>LOG(N509/10^(-sgraph!$H$13))</f>
        <v>#VALUE!</v>
      </c>
      <c r="P509" s="21"/>
      <c r="Q509" s="21"/>
      <c r="R509" s="21"/>
    </row>
    <row r="510" spans="1:18" x14ac:dyDescent="0.2">
      <c r="A510" s="17">
        <f>A509+data!$I$2</f>
        <v>6.5699999999999035</v>
      </c>
      <c r="B510" s="17">
        <f t="shared" si="36"/>
        <v>2.6915348039275104E-7</v>
      </c>
      <c r="C510" s="17">
        <f>(-data!$B$2)*((B510^3+data!$D$4*B510^2-(data!$F$2+data!$D$4*data!$A$2)*B510-data!$F$2*data!$D$4)/(B510^3+(data!$D$4+data!$C$2)*B510^2+(data!$D$4*data!$C$2-data!$R$2)*B510-data!$D$4*data!$F$2))</f>
        <v>9.9982082750439716</v>
      </c>
      <c r="D510" s="4">
        <f>(-data!$B$2)*((B510^3+data!$E$4*B510^2-(data!$F$2+data!$E$4*data!$A$2)*B510-data!$F$2*data!$E$4)/(B510^3+(data!$E$4+data!$C$2)*B510^2+(data!$E$4*data!$C$2-data!$R$2)*B510-data!$E$4*data!$F$2))</f>
        <v>9.2153479542915022</v>
      </c>
      <c r="E510" s="18">
        <f>IF(OR(A510&lt;data!$G$2,A510 &gt;data!$H$2),"",A510)</f>
        <v>6.5699999999999035</v>
      </c>
      <c r="F510" s="19">
        <f t="shared" si="35"/>
        <v>9.9982082750439716</v>
      </c>
      <c r="G510" s="19">
        <f t="shared" si="37"/>
        <v>9.2153479542915022</v>
      </c>
      <c r="H510" s="4" t="str">
        <f t="shared" si="38"/>
        <v/>
      </c>
      <c r="I510" s="4" t="e">
        <f>VLOOKUP(ROUND(A510,2),data!$B$6:$C$209,2,0)</f>
        <v>#N/A</v>
      </c>
      <c r="J510" s="4"/>
      <c r="K510" s="21">
        <f>sigmas!A510</f>
        <v>0</v>
      </c>
      <c r="L510" s="21">
        <f>sigmas!B510</f>
        <v>0</v>
      </c>
      <c r="M510" s="21">
        <f>sigmas!C510</f>
        <v>0</v>
      </c>
      <c r="N510" s="21">
        <f t="shared" si="39"/>
        <v>1</v>
      </c>
      <c r="O510" s="21" t="e">
        <f>LOG(N510/10^(-sgraph!$H$13))</f>
        <v>#VALUE!</v>
      </c>
      <c r="P510" s="21"/>
      <c r="Q510" s="21"/>
      <c r="R510" s="21"/>
    </row>
    <row r="511" spans="1:18" x14ac:dyDescent="0.2">
      <c r="A511" s="17">
        <f>A510+data!$I$2</f>
        <v>6.5799999999999033</v>
      </c>
      <c r="B511" s="17">
        <f t="shared" si="36"/>
        <v>2.6302679918959634E-7</v>
      </c>
      <c r="C511" s="17">
        <f>(-data!$B$2)*((B511^3+data!$D$4*B511^2-(data!$F$2+data!$D$4*data!$A$2)*B511-data!$F$2*data!$D$4)/(B511^3+(data!$D$4+data!$C$2)*B511^2+(data!$D$4*data!$C$2-data!$R$2)*B511-data!$D$4*data!$F$2))</f>
        <v>9.9982511076701392</v>
      </c>
      <c r="D511" s="4">
        <f>(-data!$B$2)*((B511^3+data!$E$4*B511^2-(data!$F$2+data!$E$4*data!$A$2)*B511-data!$F$2*data!$E$4)/(B511^3+(data!$E$4+data!$C$2)*B511^2+(data!$E$4*data!$C$2-data!$R$2)*B511-data!$E$4*data!$F$2))</f>
        <v>9.231839711401804</v>
      </c>
      <c r="E511" s="18">
        <f>IF(OR(A511&lt;data!$G$2,A511 &gt;data!$H$2),"",A511)</f>
        <v>6.5799999999999033</v>
      </c>
      <c r="F511" s="19">
        <f t="shared" si="35"/>
        <v>9.9982511076701392</v>
      </c>
      <c r="G511" s="19">
        <f t="shared" si="37"/>
        <v>9.231839711401804</v>
      </c>
      <c r="H511" s="4" t="str">
        <f t="shared" si="38"/>
        <v/>
      </c>
      <c r="I511" s="4" t="e">
        <f>VLOOKUP(ROUND(A511,2),data!$B$6:$C$209,2,0)</f>
        <v>#N/A</v>
      </c>
      <c r="J511" s="4"/>
      <c r="K511" s="21">
        <f>sigmas!A511</f>
        <v>0</v>
      </c>
      <c r="L511" s="21">
        <f>sigmas!B511</f>
        <v>0</v>
      </c>
      <c r="M511" s="21">
        <f>sigmas!C511</f>
        <v>0</v>
      </c>
      <c r="N511" s="21">
        <f t="shared" si="39"/>
        <v>1</v>
      </c>
      <c r="O511" s="21" t="e">
        <f>LOG(N511/10^(-sgraph!$H$13))</f>
        <v>#VALUE!</v>
      </c>
      <c r="P511" s="21"/>
      <c r="Q511" s="21"/>
      <c r="R511" s="21"/>
    </row>
    <row r="512" spans="1:18" x14ac:dyDescent="0.2">
      <c r="A512" s="17">
        <f>A511+data!$I$2</f>
        <v>6.589999999999903</v>
      </c>
      <c r="B512" s="17">
        <f t="shared" si="36"/>
        <v>2.5703957827694317E-7</v>
      </c>
      <c r="C512" s="17">
        <f>(-data!$B$2)*((B512^3+data!$D$4*B512^2-(data!$F$2+data!$D$4*data!$A$2)*B512-data!$F$2*data!$D$4)/(B512^3+(data!$D$4+data!$C$2)*B512^2+(data!$D$4*data!$C$2-data!$R$2)*B512-data!$D$4*data!$F$2))</f>
        <v>9.998293013374882</v>
      </c>
      <c r="D512" s="4">
        <f>(-data!$B$2)*((B512^3+data!$E$4*B512^2-(data!$F$2+data!$E$4*data!$A$2)*B512-data!$F$2*data!$E$4)/(B512^3+(data!$E$4+data!$C$2)*B512^2+(data!$E$4*data!$C$2-data!$R$2)*B512-data!$E$4*data!$F$2))</f>
        <v>9.2480131900867679</v>
      </c>
      <c r="E512" s="18">
        <f>IF(OR(A512&lt;data!$G$2,A512 &gt;data!$H$2),"",A512)</f>
        <v>6.589999999999903</v>
      </c>
      <c r="F512" s="19">
        <f t="shared" si="35"/>
        <v>9.998293013374882</v>
      </c>
      <c r="G512" s="19">
        <f t="shared" si="37"/>
        <v>9.2480131900867679</v>
      </c>
      <c r="H512" s="4" t="str">
        <f t="shared" si="38"/>
        <v/>
      </c>
      <c r="I512" s="4" t="e">
        <f>VLOOKUP(ROUND(A512,2),data!$B$6:$C$209,2,0)</f>
        <v>#N/A</v>
      </c>
      <c r="J512" s="4"/>
      <c r="K512" s="21">
        <f>sigmas!A512</f>
        <v>0</v>
      </c>
      <c r="L512" s="21">
        <f>sigmas!B512</f>
        <v>0</v>
      </c>
      <c r="M512" s="21">
        <f>sigmas!C512</f>
        <v>0</v>
      </c>
      <c r="N512" s="21">
        <f t="shared" si="39"/>
        <v>1</v>
      </c>
      <c r="O512" s="21" t="e">
        <f>LOG(N512/10^(-sgraph!$H$13))</f>
        <v>#VALUE!</v>
      </c>
      <c r="P512" s="21"/>
      <c r="Q512" s="21"/>
      <c r="R512" s="21"/>
    </row>
    <row r="513" spans="1:18" x14ac:dyDescent="0.2">
      <c r="A513" s="17">
        <f>A512+data!$I$2</f>
        <v>6.5999999999999028</v>
      </c>
      <c r="B513" s="17">
        <f t="shared" si="36"/>
        <v>2.5118864315101397E-7</v>
      </c>
      <c r="C513" s="17">
        <f>(-data!$B$2)*((B513^3+data!$D$4*B513^2-(data!$F$2+data!$D$4*data!$A$2)*B513-data!$F$2*data!$D$4)/(B513^3+(data!$D$4+data!$C$2)*B513^2+(data!$D$4*data!$C$2-data!$R$2)*B513-data!$D$4*data!$F$2))</f>
        <v>9.9983340143608288</v>
      </c>
      <c r="D513" s="4">
        <f>(-data!$B$2)*((B513^3+data!$E$4*B513^2-(data!$F$2+data!$E$4*data!$A$2)*B513-data!$F$2*data!$E$4)/(B513^3+(data!$E$4+data!$C$2)*B513^2+(data!$E$4*data!$C$2-data!$R$2)*B513-data!$E$4*data!$F$2))</f>
        <v>9.2638733545473357</v>
      </c>
      <c r="E513" s="18">
        <f>IF(OR(A513&lt;data!$G$2,A513 &gt;data!$H$2),"",A513)</f>
        <v>6.5999999999999028</v>
      </c>
      <c r="F513" s="19">
        <f t="shared" si="35"/>
        <v>9.9983340143608288</v>
      </c>
      <c r="G513" s="19">
        <f t="shared" si="37"/>
        <v>9.2638733545473357</v>
      </c>
      <c r="H513" s="4" t="str">
        <f t="shared" si="38"/>
        <v/>
      </c>
      <c r="I513" s="4" t="e">
        <f>VLOOKUP(ROUND(A513,2),data!$B$6:$C$209,2,0)</f>
        <v>#N/A</v>
      </c>
      <c r="J513" s="4"/>
      <c r="K513" s="21">
        <f>sigmas!A513</f>
        <v>0</v>
      </c>
      <c r="L513" s="21">
        <f>sigmas!B513</f>
        <v>0</v>
      </c>
      <c r="M513" s="21">
        <f>sigmas!C513</f>
        <v>0</v>
      </c>
      <c r="N513" s="21">
        <f t="shared" si="39"/>
        <v>1</v>
      </c>
      <c r="O513" s="21" t="e">
        <f>LOG(N513/10^(-sgraph!$H$13))</f>
        <v>#VALUE!</v>
      </c>
      <c r="P513" s="21"/>
      <c r="Q513" s="21"/>
      <c r="R513" s="21"/>
    </row>
    <row r="514" spans="1:18" x14ac:dyDescent="0.2">
      <c r="A514" s="17">
        <f>A513+data!$I$2</f>
        <v>6.6099999999999026</v>
      </c>
      <c r="B514" s="17">
        <f t="shared" si="36"/>
        <v>2.4547089156855778E-7</v>
      </c>
      <c r="C514" s="17">
        <f>(-data!$B$2)*((B514^3+data!$D$4*B514^2-(data!$F$2+data!$D$4*data!$A$2)*B514-data!$F$2*data!$D$4)/(B514^3+(data!$D$4+data!$C$2)*B514^2+(data!$D$4*data!$C$2-data!$R$2)*B514-data!$D$4*data!$F$2))</f>
        <v>9.998374132351648</v>
      </c>
      <c r="D514" s="4">
        <f>(-data!$B$2)*((B514^3+data!$E$4*B514^2-(data!$F$2+data!$E$4*data!$A$2)*B514-data!$F$2*data!$E$4)/(B514^3+(data!$E$4+data!$C$2)*B514^2+(data!$E$4*data!$C$2-data!$R$2)*B514-data!$E$4*data!$F$2))</f>
        <v>9.2794251414245821</v>
      </c>
      <c r="E514" s="18">
        <f>IF(OR(A514&lt;data!$G$2,A514 &gt;data!$H$2),"",A514)</f>
        <v>6.6099999999999026</v>
      </c>
      <c r="F514" s="19">
        <f t="shared" ref="F514:F577" si="40">C514</f>
        <v>9.998374132351648</v>
      </c>
      <c r="G514" s="19">
        <f t="shared" si="37"/>
        <v>9.2794251414245821</v>
      </c>
      <c r="H514" s="4" t="str">
        <f t="shared" si="38"/>
        <v/>
      </c>
      <c r="I514" s="4" t="e">
        <f>VLOOKUP(ROUND(A514,2),data!$B$6:$C$209,2,0)</f>
        <v>#N/A</v>
      </c>
      <c r="J514" s="4"/>
      <c r="K514" s="21">
        <f>sigmas!A514</f>
        <v>0</v>
      </c>
      <c r="L514" s="21">
        <f>sigmas!B514</f>
        <v>0</v>
      </c>
      <c r="M514" s="21">
        <f>sigmas!C514</f>
        <v>0</v>
      </c>
      <c r="N514" s="21">
        <f t="shared" si="39"/>
        <v>1</v>
      </c>
      <c r="O514" s="21" t="e">
        <f>LOG(N514/10^(-sgraph!$H$13))</f>
        <v>#VALUE!</v>
      </c>
      <c r="P514" s="21"/>
      <c r="Q514" s="21"/>
      <c r="R514" s="21"/>
    </row>
    <row r="515" spans="1:18" x14ac:dyDescent="0.2">
      <c r="A515" s="17">
        <f>A514+data!$I$2</f>
        <v>6.6199999999999024</v>
      </c>
      <c r="B515" s="17">
        <f t="shared" ref="B515:B578" si="41">10^(-A515)</f>
        <v>2.3988329190200255E-7</v>
      </c>
      <c r="C515" s="17">
        <f>(-data!$B$2)*((B515^3+data!$D$4*B515^2-(data!$F$2+data!$D$4*data!$A$2)*B515-data!$F$2*data!$D$4)/(B515^3+(data!$D$4+data!$C$2)*B515^2+(data!$D$4*data!$C$2-data!$R$2)*B515-data!$D$4*data!$F$2))</f>
        <v>9.9984133886035433</v>
      </c>
      <c r="D515" s="4">
        <f>(-data!$B$2)*((B515^3+data!$E$4*B515^2-(data!$F$2+data!$E$4*data!$A$2)*B515-data!$F$2*data!$E$4)/(B515^3+(data!$E$4+data!$C$2)*B515^2+(data!$E$4*data!$C$2-data!$R$2)*B515-data!$E$4*data!$F$2))</f>
        <v>9.2946734575880452</v>
      </c>
      <c r="E515" s="18">
        <f>IF(OR(A515&lt;data!$G$2,A515 &gt;data!$H$2),"",A515)</f>
        <v>6.6199999999999024</v>
      </c>
      <c r="F515" s="19">
        <f t="shared" si="40"/>
        <v>9.9984133886035433</v>
      </c>
      <c r="G515" s="19">
        <f t="shared" ref="G515:G578" si="42">D515</f>
        <v>9.2946734575880452</v>
      </c>
      <c r="H515" s="4" t="str">
        <f t="shared" ref="H515:H578" si="43">IF(ISERROR(I515),"",I515)</f>
        <v/>
      </c>
      <c r="I515" s="4" t="e">
        <f>VLOOKUP(ROUND(A515,2),data!$B$6:$C$209,2,0)</f>
        <v>#N/A</v>
      </c>
      <c r="J515" s="4"/>
      <c r="K515" s="21">
        <f>sigmas!A515</f>
        <v>0</v>
      </c>
      <c r="L515" s="21">
        <f>sigmas!B515</f>
        <v>0</v>
      </c>
      <c r="M515" s="21">
        <f>sigmas!C515</f>
        <v>0</v>
      </c>
      <c r="N515" s="21">
        <f t="shared" ref="N515:N578" si="44">10^(-M515)</f>
        <v>1</v>
      </c>
      <c r="O515" s="21" t="e">
        <f>LOG(N515/10^(-sgraph!$H$13))</f>
        <v>#VALUE!</v>
      </c>
      <c r="P515" s="21"/>
      <c r="Q515" s="21"/>
      <c r="R515" s="21"/>
    </row>
    <row r="516" spans="1:18" x14ac:dyDescent="0.2">
      <c r="A516" s="17">
        <f>A515+data!$I$2</f>
        <v>6.6299999999999022</v>
      </c>
      <c r="B516" s="17">
        <f t="shared" si="41"/>
        <v>2.3442288153204453E-7</v>
      </c>
      <c r="C516" s="17">
        <f>(-data!$B$2)*((B516^3+data!$D$4*B516^2-(data!$F$2+data!$D$4*data!$A$2)*B516-data!$F$2*data!$D$4)/(B516^3+(data!$D$4+data!$C$2)*B516^2+(data!$D$4*data!$C$2-data!$R$2)*B516-data!$D$4*data!$F$2))</f>
        <v>9.9984518039164705</v>
      </c>
      <c r="D516" s="4">
        <f>(-data!$B$2)*((B516^3+data!$E$4*B516^2-(data!$F$2+data!$E$4*data!$A$2)*B516-data!$F$2*data!$E$4)/(B516^3+(data!$E$4+data!$C$2)*B516^2+(data!$E$4*data!$C$2-data!$R$2)*B516-data!$E$4*data!$F$2))</f>
        <v>9.3096231780468628</v>
      </c>
      <c r="E516" s="18">
        <f>IF(OR(A516&lt;data!$G$2,A516 &gt;data!$H$2),"",A516)</f>
        <v>6.6299999999999022</v>
      </c>
      <c r="F516" s="19">
        <f t="shared" si="40"/>
        <v>9.9984518039164705</v>
      </c>
      <c r="G516" s="19">
        <f t="shared" si="42"/>
        <v>9.3096231780468628</v>
      </c>
      <c r="H516" s="4" t="str">
        <f t="shared" si="43"/>
        <v/>
      </c>
      <c r="I516" s="4" t="e">
        <f>VLOOKUP(ROUND(A516,2),data!$B$6:$C$209,2,0)</f>
        <v>#N/A</v>
      </c>
      <c r="J516" s="4"/>
      <c r="K516" s="21">
        <f>sigmas!A516</f>
        <v>0</v>
      </c>
      <c r="L516" s="21">
        <f>sigmas!B516</f>
        <v>0</v>
      </c>
      <c r="M516" s="21">
        <f>sigmas!C516</f>
        <v>0</v>
      </c>
      <c r="N516" s="21">
        <f t="shared" si="44"/>
        <v>1</v>
      </c>
      <c r="O516" s="21" t="e">
        <f>LOG(N516/10^(-sgraph!$H$13))</f>
        <v>#VALUE!</v>
      </c>
      <c r="P516" s="21"/>
      <c r="Q516" s="21"/>
      <c r="R516" s="21"/>
    </row>
    <row r="517" spans="1:18" x14ac:dyDescent="0.2">
      <c r="A517" s="17">
        <f>A516+data!$I$2</f>
        <v>6.639999999999902</v>
      </c>
      <c r="B517" s="17">
        <f t="shared" si="41"/>
        <v>2.2908676527682888E-7</v>
      </c>
      <c r="C517" s="17">
        <f>(-data!$B$2)*((B517^3+data!$D$4*B517^2-(data!$F$2+data!$D$4*data!$A$2)*B517-data!$F$2*data!$D$4)/(B517^3+(data!$D$4+data!$C$2)*B517^2+(data!$D$4*data!$C$2-data!$R$2)*B517-data!$D$4*data!$F$2))</f>
        <v>9.9984893986451588</v>
      </c>
      <c r="D517" s="4">
        <f>(-data!$B$2)*((B517^3+data!$E$4*B517^2-(data!$F$2+data!$E$4*data!$A$2)*B517-data!$F$2*data!$E$4)/(B517^3+(data!$E$4+data!$C$2)*B517^2+(data!$E$4*data!$C$2-data!$R$2)*B517-data!$E$4*data!$F$2))</f>
        <v>9.3242791439803874</v>
      </c>
      <c r="E517" s="18">
        <f>IF(OR(A517&lt;data!$G$2,A517 &gt;data!$H$2),"",A517)</f>
        <v>6.639999999999902</v>
      </c>
      <c r="F517" s="19">
        <f t="shared" si="40"/>
        <v>9.9984893986451588</v>
      </c>
      <c r="G517" s="19">
        <f t="shared" si="42"/>
        <v>9.3242791439803874</v>
      </c>
      <c r="H517" s="4" t="str">
        <f t="shared" si="43"/>
        <v/>
      </c>
      <c r="I517" s="4" t="e">
        <f>VLOOKUP(ROUND(A517,2),data!$B$6:$C$209,2,0)</f>
        <v>#N/A</v>
      </c>
      <c r="J517" s="4"/>
      <c r="K517" s="21">
        <f>sigmas!A517</f>
        <v>0</v>
      </c>
      <c r="L517" s="21">
        <f>sigmas!B517</f>
        <v>0</v>
      </c>
      <c r="M517" s="21">
        <f>sigmas!C517</f>
        <v>0</v>
      </c>
      <c r="N517" s="21">
        <f t="shared" si="44"/>
        <v>1</v>
      </c>
      <c r="O517" s="21" t="e">
        <f>LOG(N517/10^(-sgraph!$H$13))</f>
        <v>#VALUE!</v>
      </c>
      <c r="P517" s="21"/>
      <c r="Q517" s="21"/>
      <c r="R517" s="21"/>
    </row>
    <row r="518" spans="1:18" x14ac:dyDescent="0.2">
      <c r="A518" s="17">
        <f>A517+data!$I$2</f>
        <v>6.6499999999999018</v>
      </c>
      <c r="B518" s="17">
        <f t="shared" si="41"/>
        <v>2.2387211385688438E-7</v>
      </c>
      <c r="C518" s="17">
        <f>(-data!$B$2)*((B518^3+data!$D$4*B518^2-(data!$F$2+data!$D$4*data!$A$2)*B518-data!$F$2*data!$D$4)/(B518^3+(data!$D$4+data!$C$2)*B518^2+(data!$D$4*data!$C$2-data!$R$2)*B518-data!$D$4*data!$F$2))</f>
        <v>9.9985261927098659</v>
      </c>
      <c r="D518" s="4">
        <f>(-data!$B$2)*((B518^3+data!$E$4*B518^2-(data!$F$2+data!$E$4*data!$A$2)*B518-data!$F$2*data!$E$4)/(B518^3+(data!$E$4+data!$C$2)*B518^2+(data!$E$4*data!$C$2-data!$R$2)*B518-data!$E$4*data!$F$2))</f>
        <v>9.3386461608851192</v>
      </c>
      <c r="E518" s="18">
        <f>IF(OR(A518&lt;data!$G$2,A518 &gt;data!$H$2),"",A518)</f>
        <v>6.6499999999999018</v>
      </c>
      <c r="F518" s="19">
        <f t="shared" si="40"/>
        <v>9.9985261927098659</v>
      </c>
      <c r="G518" s="19">
        <f t="shared" si="42"/>
        <v>9.3386461608851192</v>
      </c>
      <c r="H518" s="4" t="str">
        <f t="shared" si="43"/>
        <v/>
      </c>
      <c r="I518" s="4" t="e">
        <f>VLOOKUP(ROUND(A518,2),data!$B$6:$C$209,2,0)</f>
        <v>#N/A</v>
      </c>
      <c r="J518" s="4"/>
      <c r="K518" s="21">
        <f>sigmas!A518</f>
        <v>0</v>
      </c>
      <c r="L518" s="21">
        <f>sigmas!B518</f>
        <v>0</v>
      </c>
      <c r="M518" s="21">
        <f>sigmas!C518</f>
        <v>0</v>
      </c>
      <c r="N518" s="21">
        <f t="shared" si="44"/>
        <v>1</v>
      </c>
      <c r="O518" s="21" t="e">
        <f>LOG(N518/10^(-sgraph!$H$13))</f>
        <v>#VALUE!</v>
      </c>
      <c r="P518" s="21"/>
      <c r="Q518" s="21"/>
      <c r="R518" s="21"/>
    </row>
    <row r="519" spans="1:18" x14ac:dyDescent="0.2">
      <c r="A519" s="17">
        <f>A518+data!$I$2</f>
        <v>6.6599999999999016</v>
      </c>
      <c r="B519" s="17">
        <f t="shared" si="41"/>
        <v>2.1877616239500456E-7</v>
      </c>
      <c r="C519" s="17">
        <f>(-data!$B$2)*((B519^3+data!$D$4*B519^2-(data!$F$2+data!$D$4*data!$A$2)*B519-data!$F$2*data!$D$4)/(B519^3+(data!$D$4+data!$C$2)*B519^2+(data!$D$4*data!$C$2-data!$R$2)*B519-data!$D$4*data!$F$2))</f>
        <v>9.998562205606893</v>
      </c>
      <c r="D519" s="4">
        <f>(-data!$B$2)*((B519^3+data!$E$4*B519^2-(data!$F$2+data!$E$4*data!$A$2)*B519-data!$F$2*data!$E$4)/(B519^3+(data!$E$4+data!$C$2)*B519^2+(data!$E$4*data!$C$2-data!$R$2)*B519-data!$E$4*data!$F$2))</f>
        <v>9.3527289968345606</v>
      </c>
      <c r="E519" s="18">
        <f>IF(OR(A519&lt;data!$G$2,A519 &gt;data!$H$2),"",A519)</f>
        <v>6.6599999999999016</v>
      </c>
      <c r="F519" s="19">
        <f t="shared" si="40"/>
        <v>9.998562205606893</v>
      </c>
      <c r="G519" s="19">
        <f t="shared" si="42"/>
        <v>9.3527289968345606</v>
      </c>
      <c r="H519" s="4" t="str">
        <f t="shared" si="43"/>
        <v/>
      </c>
      <c r="I519" s="4" t="e">
        <f>VLOOKUP(ROUND(A519,2),data!$B$6:$C$209,2,0)</f>
        <v>#N/A</v>
      </c>
      <c r="J519" s="4"/>
      <c r="K519" s="21">
        <f>sigmas!A519</f>
        <v>0</v>
      </c>
      <c r="L519" s="21">
        <f>sigmas!B519</f>
        <v>0</v>
      </c>
      <c r="M519" s="21">
        <f>sigmas!C519</f>
        <v>0</v>
      </c>
      <c r="N519" s="21">
        <f t="shared" si="44"/>
        <v>1</v>
      </c>
      <c r="O519" s="21" t="e">
        <f>LOG(N519/10^(-sgraph!$H$13))</f>
        <v>#VALUE!</v>
      </c>
      <c r="P519" s="21"/>
      <c r="Q519" s="21"/>
      <c r="R519" s="21"/>
    </row>
    <row r="520" spans="1:18" x14ac:dyDescent="0.2">
      <c r="A520" s="17">
        <f>A519+data!$I$2</f>
        <v>6.6699999999999013</v>
      </c>
      <c r="B520" s="17">
        <f t="shared" si="41"/>
        <v>2.1379620895027139E-7</v>
      </c>
      <c r="C520" s="17">
        <f>(-data!$B$2)*((B520^3+data!$D$4*B520^2-(data!$F$2+data!$D$4*data!$A$2)*B520-data!$F$2*data!$D$4)/(B520^3+(data!$D$4+data!$C$2)*B520^2+(data!$D$4*data!$C$2-data!$R$2)*B520-data!$D$4*data!$F$2))</f>
        <v>9.9985974564189384</v>
      </c>
      <c r="D520" s="4">
        <f>(-data!$B$2)*((B520^3+data!$E$4*B520^2-(data!$F$2+data!$E$4*data!$A$2)*B520-data!$F$2*data!$E$4)/(B520^3+(data!$E$4+data!$C$2)*B520^2+(data!$E$4*data!$C$2-data!$R$2)*B520-data!$E$4*data!$F$2))</f>
        <v>9.3665323808487599</v>
      </c>
      <c r="E520" s="18">
        <f>IF(OR(A520&lt;data!$G$2,A520 &gt;data!$H$2),"",A520)</f>
        <v>6.6699999999999013</v>
      </c>
      <c r="F520" s="19">
        <f t="shared" si="40"/>
        <v>9.9985974564189384</v>
      </c>
      <c r="G520" s="19">
        <f t="shared" si="42"/>
        <v>9.3665323808487599</v>
      </c>
      <c r="H520" s="4" t="str">
        <f t="shared" si="43"/>
        <v/>
      </c>
      <c r="I520" s="4" t="e">
        <f>VLOOKUP(ROUND(A520,2),data!$B$6:$C$209,2,0)</f>
        <v>#N/A</v>
      </c>
      <c r="J520" s="4"/>
      <c r="K520" s="21">
        <f>sigmas!A520</f>
        <v>0</v>
      </c>
      <c r="L520" s="21">
        <f>sigmas!B520</f>
        <v>0</v>
      </c>
      <c r="M520" s="21">
        <f>sigmas!C520</f>
        <v>0</v>
      </c>
      <c r="N520" s="21">
        <f t="shared" si="44"/>
        <v>1</v>
      </c>
      <c r="O520" s="21" t="e">
        <f>LOG(N520/10^(-sgraph!$H$13))</f>
        <v>#VALUE!</v>
      </c>
      <c r="P520" s="21"/>
      <c r="Q520" s="21"/>
      <c r="R520" s="21"/>
    </row>
    <row r="521" spans="1:18" x14ac:dyDescent="0.2">
      <c r="A521" s="17">
        <f>A520+data!$I$2</f>
        <v>6.6799999999999011</v>
      </c>
      <c r="B521" s="17">
        <f t="shared" si="41"/>
        <v>2.0892961308545107E-7</v>
      </c>
      <c r="C521" s="17">
        <f>(-data!$B$2)*((B521^3+data!$D$4*B521^2-(data!$F$2+data!$D$4*data!$A$2)*B521-data!$F$2*data!$D$4)/(B521^3+(data!$D$4+data!$C$2)*B521^2+(data!$D$4*data!$C$2-data!$R$2)*B521-data!$D$4*data!$F$2))</f>
        <v>9.9986319638251455</v>
      </c>
      <c r="D521" s="4">
        <f>(-data!$B$2)*((B521^3+data!$E$4*B521^2-(data!$F$2+data!$E$4*data!$A$2)*B521-data!$F$2*data!$E$4)/(B521^3+(data!$E$4+data!$C$2)*B521^2+(data!$E$4*data!$C$2-data!$R$2)*B521-data!$E$4*data!$F$2))</f>
        <v>9.3800610013702226</v>
      </c>
      <c r="E521" s="18">
        <f>IF(OR(A521&lt;data!$G$2,A521 &gt;data!$H$2),"",A521)</f>
        <v>6.6799999999999011</v>
      </c>
      <c r="F521" s="19">
        <f t="shared" si="40"/>
        <v>9.9986319638251455</v>
      </c>
      <c r="G521" s="19">
        <f t="shared" si="42"/>
        <v>9.3800610013702226</v>
      </c>
      <c r="H521" s="4" t="str">
        <f t="shared" si="43"/>
        <v/>
      </c>
      <c r="I521" s="4" t="e">
        <f>VLOOKUP(ROUND(A521,2),data!$B$6:$C$209,2,0)</f>
        <v>#N/A</v>
      </c>
      <c r="J521" s="4"/>
      <c r="K521" s="21">
        <f>sigmas!A521</f>
        <v>0</v>
      </c>
      <c r="L521" s="21">
        <f>sigmas!B521</f>
        <v>0</v>
      </c>
      <c r="M521" s="21">
        <f>sigmas!C521</f>
        <v>0</v>
      </c>
      <c r="N521" s="21">
        <f t="shared" si="44"/>
        <v>1</v>
      </c>
      <c r="O521" s="21" t="e">
        <f>LOG(N521/10^(-sgraph!$H$13))</f>
        <v>#VALUE!</v>
      </c>
      <c r="P521" s="21"/>
      <c r="Q521" s="21"/>
      <c r="R521" s="21"/>
    </row>
    <row r="522" spans="1:18" x14ac:dyDescent="0.2">
      <c r="A522" s="17">
        <f>A521+data!$I$2</f>
        <v>6.6899999999999009</v>
      </c>
      <c r="B522" s="17">
        <f t="shared" si="41"/>
        <v>2.0417379446699934E-7</v>
      </c>
      <c r="C522" s="17">
        <f>(-data!$B$2)*((B522^3+data!$D$4*B522^2-(data!$F$2+data!$D$4*data!$A$2)*B522-data!$F$2*data!$D$4)/(B522^3+(data!$D$4+data!$C$2)*B522^2+(data!$D$4*data!$C$2-data!$R$2)*B522-data!$D$4*data!$F$2))</f>
        <v>9.9986657461110156</v>
      </c>
      <c r="D522" s="4">
        <f>(-data!$B$2)*((B522^3+data!$E$4*B522^2-(data!$F$2+data!$E$4*data!$A$2)*B522-data!$F$2*data!$E$4)/(B522^3+(data!$E$4+data!$C$2)*B522^2+(data!$E$4*data!$C$2-data!$R$2)*B522-data!$E$4*data!$F$2))</f>
        <v>9.3933195048428626</v>
      </c>
      <c r="E522" s="18">
        <f>IF(OR(A522&lt;data!$G$2,A522 &gt;data!$H$2),"",A522)</f>
        <v>6.6899999999999009</v>
      </c>
      <c r="F522" s="19">
        <f t="shared" si="40"/>
        <v>9.9986657461110156</v>
      </c>
      <c r="G522" s="19">
        <f t="shared" si="42"/>
        <v>9.3933195048428626</v>
      </c>
      <c r="H522" s="4" t="str">
        <f t="shared" si="43"/>
        <v/>
      </c>
      <c r="I522" s="4" t="e">
        <f>VLOOKUP(ROUND(A522,2),data!$B$6:$C$209,2,0)</f>
        <v>#N/A</v>
      </c>
      <c r="J522" s="4"/>
      <c r="K522" s="21">
        <f>sigmas!A522</f>
        <v>0</v>
      </c>
      <c r="L522" s="21">
        <f>sigmas!B522</f>
        <v>0</v>
      </c>
      <c r="M522" s="21">
        <f>sigmas!C522</f>
        <v>0</v>
      </c>
      <c r="N522" s="21">
        <f t="shared" si="44"/>
        <v>1</v>
      </c>
      <c r="O522" s="21" t="e">
        <f>LOG(N522/10^(-sgraph!$H$13))</f>
        <v>#VALUE!</v>
      </c>
      <c r="P522" s="21"/>
      <c r="Q522" s="21"/>
      <c r="R522" s="21"/>
    </row>
    <row r="523" spans="1:18" x14ac:dyDescent="0.2">
      <c r="A523" s="17">
        <f>A522+data!$I$2</f>
        <v>6.6999999999999007</v>
      </c>
      <c r="B523" s="17">
        <f t="shared" si="41"/>
        <v>1.9952623149693335E-7</v>
      </c>
      <c r="C523" s="17">
        <f>(-data!$B$2)*((B523^3+data!$D$4*B523^2-(data!$F$2+data!$D$4*data!$A$2)*B523-data!$F$2*data!$D$4)/(B523^3+(data!$D$4+data!$C$2)*B523^2+(data!$D$4*data!$C$2-data!$R$2)*B523-data!$D$4*data!$F$2))</f>
        <v>9.9986988211780599</v>
      </c>
      <c r="D523" s="4">
        <f>(-data!$B$2)*((B523^3+data!$E$4*B523^2-(data!$F$2+data!$E$4*data!$A$2)*B523-data!$F$2*data!$E$4)/(B523^3+(data!$E$4+data!$C$2)*B523^2+(data!$E$4*data!$C$2-data!$R$2)*B523-data!$E$4*data!$F$2))</f>
        <v>9.4063124943907326</v>
      </c>
      <c r="E523" s="18">
        <f>IF(OR(A523&lt;data!$G$2,A523 &gt;data!$H$2),"",A523)</f>
        <v>6.6999999999999007</v>
      </c>
      <c r="F523" s="19">
        <f t="shared" si="40"/>
        <v>9.9986988211780599</v>
      </c>
      <c r="G523" s="19">
        <f t="shared" si="42"/>
        <v>9.4063124943907326</v>
      </c>
      <c r="H523" s="4" t="str">
        <f t="shared" si="43"/>
        <v/>
      </c>
      <c r="I523" s="4" t="e">
        <f>VLOOKUP(ROUND(A523,2),data!$B$6:$C$209,2,0)</f>
        <v>#N/A</v>
      </c>
      <c r="J523" s="4"/>
      <c r="K523" s="21">
        <f>sigmas!A523</f>
        <v>0</v>
      </c>
      <c r="L523" s="21">
        <f>sigmas!B523</f>
        <v>0</v>
      </c>
      <c r="M523" s="21">
        <f>sigmas!C523</f>
        <v>0</v>
      </c>
      <c r="N523" s="21">
        <f t="shared" si="44"/>
        <v>1</v>
      </c>
      <c r="O523" s="21" t="e">
        <f>LOG(N523/10^(-sgraph!$H$13))</f>
        <v>#VALUE!</v>
      </c>
      <c r="P523" s="21"/>
      <c r="Q523" s="21"/>
      <c r="R523" s="21"/>
    </row>
    <row r="524" spans="1:18" x14ac:dyDescent="0.2">
      <c r="A524" s="17">
        <f>A523+data!$I$2</f>
        <v>6.7099999999999005</v>
      </c>
      <c r="B524" s="17">
        <f t="shared" si="41"/>
        <v>1.9498445997584889E-7</v>
      </c>
      <c r="C524" s="17">
        <f>(-data!$B$2)*((B524^3+data!$D$4*B524^2-(data!$F$2+data!$D$4*data!$A$2)*B524-data!$F$2*data!$D$4)/(B524^3+(data!$D$4+data!$C$2)*B524^2+(data!$D$4*data!$C$2-data!$R$2)*B524-data!$D$4*data!$F$2))</f>
        <v>9.9987312065532805</v>
      </c>
      <c r="D524" s="4">
        <f>(-data!$B$2)*((B524^3+data!$E$4*B524^2-(data!$F$2+data!$E$4*data!$A$2)*B524-data!$F$2*data!$E$4)/(B524^3+(data!$E$4+data!$C$2)*B524^2+(data!$E$4*data!$C$2-data!$R$2)*B524-data!$E$4*data!$F$2))</f>
        <v>9.4190445285932309</v>
      </c>
      <c r="E524" s="18">
        <f>IF(OR(A524&lt;data!$G$2,A524 &gt;data!$H$2),"",A524)</f>
        <v>6.7099999999999005</v>
      </c>
      <c r="F524" s="19">
        <f t="shared" si="40"/>
        <v>9.9987312065532805</v>
      </c>
      <c r="G524" s="19">
        <f t="shared" si="42"/>
        <v>9.4190445285932309</v>
      </c>
      <c r="H524" s="4" t="str">
        <f t="shared" si="43"/>
        <v/>
      </c>
      <c r="I524" s="4" t="e">
        <f>VLOOKUP(ROUND(A524,2),data!$B$6:$C$209,2,0)</f>
        <v>#N/A</v>
      </c>
      <c r="J524" s="4"/>
      <c r="K524" s="21">
        <f>sigmas!A524</f>
        <v>0</v>
      </c>
      <c r="L524" s="21">
        <f>sigmas!B524</f>
        <v>0</v>
      </c>
      <c r="M524" s="21">
        <f>sigmas!C524</f>
        <v>0</v>
      </c>
      <c r="N524" s="21">
        <f t="shared" si="44"/>
        <v>1</v>
      </c>
      <c r="O524" s="21" t="e">
        <f>LOG(N524/10^(-sgraph!$H$13))</f>
        <v>#VALUE!</v>
      </c>
      <c r="P524" s="21"/>
      <c r="Q524" s="21"/>
      <c r="R524" s="21"/>
    </row>
    <row r="525" spans="1:18" x14ac:dyDescent="0.2">
      <c r="A525" s="17">
        <f>A524+data!$I$2</f>
        <v>6.7199999999999003</v>
      </c>
      <c r="B525" s="17">
        <f t="shared" si="41"/>
        <v>1.9054607179636808E-7</v>
      </c>
      <c r="C525" s="17">
        <f>(-data!$B$2)*((B525^3+data!$D$4*B525^2-(data!$F$2+data!$D$4*data!$A$2)*B525-data!$F$2*data!$D$4)/(B525^3+(data!$D$4+data!$C$2)*B525^2+(data!$D$4*data!$C$2-data!$R$2)*B525-data!$D$4*data!$F$2))</f>
        <v>9.9987629193984322</v>
      </c>
      <c r="D525" s="4">
        <f>(-data!$B$2)*((B525^3+data!$E$4*B525^2-(data!$F$2+data!$E$4*data!$A$2)*B525-data!$F$2*data!$E$4)/(B525^3+(data!$E$4+data!$C$2)*B525^2+(data!$E$4*data!$C$2-data!$R$2)*B525-data!$E$4*data!$F$2))</f>
        <v>9.4315201203535661</v>
      </c>
      <c r="E525" s="18">
        <f>IF(OR(A525&lt;data!$G$2,A525 &gt;data!$H$2),"",A525)</f>
        <v>6.7199999999999003</v>
      </c>
      <c r="F525" s="19">
        <f t="shared" si="40"/>
        <v>9.9987629193984322</v>
      </c>
      <c r="G525" s="19">
        <f t="shared" si="42"/>
        <v>9.4315201203535661</v>
      </c>
      <c r="H525" s="4" t="str">
        <f t="shared" si="43"/>
        <v/>
      </c>
      <c r="I525" s="4" t="e">
        <f>VLOOKUP(ROUND(A525,2),data!$B$6:$C$209,2,0)</f>
        <v>#N/A</v>
      </c>
      <c r="J525" s="4"/>
      <c r="K525" s="21">
        <f>sigmas!A525</f>
        <v>0</v>
      </c>
      <c r="L525" s="21">
        <f>sigmas!B525</f>
        <v>0</v>
      </c>
      <c r="M525" s="21">
        <f>sigmas!C525</f>
        <v>0</v>
      </c>
      <c r="N525" s="21">
        <f t="shared" si="44"/>
        <v>1</v>
      </c>
      <c r="O525" s="21" t="e">
        <f>LOG(N525/10^(-sgraph!$H$13))</f>
        <v>#VALUE!</v>
      </c>
      <c r="P525" s="21"/>
      <c r="Q525" s="21"/>
      <c r="R525" s="21"/>
    </row>
    <row r="526" spans="1:18" x14ac:dyDescent="0.2">
      <c r="A526" s="17">
        <f>A525+data!$I$2</f>
        <v>6.7299999999999001</v>
      </c>
      <c r="B526" s="17">
        <f t="shared" si="41"/>
        <v>1.8620871366632949E-7</v>
      </c>
      <c r="C526" s="17">
        <f>(-data!$B$2)*((B526^3+data!$D$4*B526^2-(data!$F$2+data!$D$4*data!$A$2)*B526-data!$F$2*data!$D$4)/(B526^3+(data!$D$4+data!$C$2)*B526^2+(data!$D$4*data!$C$2-data!$R$2)*B526-data!$D$4*data!$F$2))</f>
        <v>9.9987939765191172</v>
      </c>
      <c r="D526" s="4">
        <f>(-data!$B$2)*((B526^3+data!$E$4*B526^2-(data!$F$2+data!$E$4*data!$A$2)*B526-data!$F$2*data!$E$4)/(B526^3+(data!$E$4+data!$C$2)*B526^2+(data!$E$4*data!$C$2-data!$R$2)*B526-data!$E$4*data!$F$2))</f>
        <v>9.4437437358572218</v>
      </c>
      <c r="E526" s="18">
        <f>IF(OR(A526&lt;data!$G$2,A526 &gt;data!$H$2),"",A526)</f>
        <v>6.7299999999999001</v>
      </c>
      <c r="F526" s="19">
        <f t="shared" si="40"/>
        <v>9.9987939765191172</v>
      </c>
      <c r="G526" s="19">
        <f t="shared" si="42"/>
        <v>9.4437437358572218</v>
      </c>
      <c r="H526" s="4" t="str">
        <f t="shared" si="43"/>
        <v/>
      </c>
      <c r="I526" s="4" t="e">
        <f>VLOOKUP(ROUND(A526,2),data!$B$6:$C$209,2,0)</f>
        <v>#N/A</v>
      </c>
      <c r="J526" s="4"/>
      <c r="K526" s="21">
        <f>sigmas!A526</f>
        <v>0</v>
      </c>
      <c r="L526" s="21">
        <f>sigmas!B526</f>
        <v>0</v>
      </c>
      <c r="M526" s="21">
        <f>sigmas!C526</f>
        <v>0</v>
      </c>
      <c r="N526" s="21">
        <f t="shared" si="44"/>
        <v>1</v>
      </c>
      <c r="O526" s="21" t="e">
        <f>LOG(N526/10^(-sgraph!$H$13))</f>
        <v>#VALUE!</v>
      </c>
      <c r="P526" s="21"/>
      <c r="Q526" s="21"/>
      <c r="R526" s="21"/>
    </row>
    <row r="527" spans="1:18" x14ac:dyDescent="0.2">
      <c r="A527" s="17">
        <f>A526+data!$I$2</f>
        <v>6.7399999999998998</v>
      </c>
      <c r="B527" s="17">
        <f t="shared" si="41"/>
        <v>1.8197008586104014E-7</v>
      </c>
      <c r="C527" s="17">
        <f>(-data!$B$2)*((B527^3+data!$D$4*B527^2-(data!$F$2+data!$D$4*data!$A$2)*B527-data!$F$2*data!$D$4)/(B527^3+(data!$D$4+data!$C$2)*B527^2+(data!$D$4*data!$C$2-data!$R$2)*B527-data!$D$4*data!$F$2))</f>
        <v>9.9988243943736652</v>
      </c>
      <c r="D527" s="4">
        <f>(-data!$B$2)*((B527^3+data!$E$4*B527^2-(data!$F$2+data!$E$4*data!$A$2)*B527-data!$F$2*data!$E$4)/(B527^3+(data!$E$4+data!$C$2)*B527^2+(data!$E$4*data!$C$2-data!$R$2)*B527-data!$E$4*data!$F$2))</f>
        <v>9.4557197936172503</v>
      </c>
      <c r="E527" s="18">
        <f>IF(OR(A527&lt;data!$G$2,A527 &gt;data!$H$2),"",A527)</f>
        <v>6.7399999999998998</v>
      </c>
      <c r="F527" s="19">
        <f t="shared" si="40"/>
        <v>9.9988243943736652</v>
      </c>
      <c r="G527" s="19">
        <f t="shared" si="42"/>
        <v>9.4557197936172503</v>
      </c>
      <c r="H527" s="4" t="str">
        <f t="shared" si="43"/>
        <v/>
      </c>
      <c r="I527" s="4" t="e">
        <f>VLOOKUP(ROUND(A527,2),data!$B$6:$C$209,2,0)</f>
        <v>#N/A</v>
      </c>
      <c r="J527" s="4"/>
      <c r="K527" s="21">
        <f>sigmas!A527</f>
        <v>0</v>
      </c>
      <c r="L527" s="21">
        <f>sigmas!B527</f>
        <v>0</v>
      </c>
      <c r="M527" s="21">
        <f>sigmas!C527</f>
        <v>0</v>
      </c>
      <c r="N527" s="21">
        <f t="shared" si="44"/>
        <v>1</v>
      </c>
      <c r="O527" s="21" t="e">
        <f>LOG(N527/10^(-sgraph!$H$13))</f>
        <v>#VALUE!</v>
      </c>
      <c r="P527" s="21"/>
      <c r="Q527" s="21"/>
      <c r="R527" s="21"/>
    </row>
    <row r="528" spans="1:18" x14ac:dyDescent="0.2">
      <c r="A528" s="17">
        <f>A527+data!$I$2</f>
        <v>6.7499999999998996</v>
      </c>
      <c r="B528" s="17">
        <f t="shared" si="41"/>
        <v>1.7782794100393311E-7</v>
      </c>
      <c r="C528" s="17">
        <f>(-data!$B$2)*((B528^3+data!$D$4*B528^2-(data!$F$2+data!$D$4*data!$A$2)*B528-data!$F$2*data!$D$4)/(B528^3+(data!$D$4+data!$C$2)*B528^2+(data!$D$4*data!$C$2-data!$R$2)*B528-data!$D$4*data!$F$2))</f>
        <v>9.9988541890818468</v>
      </c>
      <c r="D528" s="4">
        <f>(-data!$B$2)*((B528^3+data!$E$4*B528^2-(data!$F$2+data!$E$4*data!$A$2)*B528-data!$F$2*data!$E$4)/(B528^3+(data!$E$4+data!$C$2)*B528^2+(data!$E$4*data!$C$2-data!$R$2)*B528-data!$E$4*data!$F$2))</f>
        <v>9.467452663603245</v>
      </c>
      <c r="E528" s="18">
        <f>IF(OR(A528&lt;data!$G$2,A528 &gt;data!$H$2),"",A528)</f>
        <v>6.7499999999998996</v>
      </c>
      <c r="F528" s="19">
        <f t="shared" si="40"/>
        <v>9.9988541890818468</v>
      </c>
      <c r="G528" s="19">
        <f t="shared" si="42"/>
        <v>9.467452663603245</v>
      </c>
      <c r="H528" s="4" t="str">
        <f t="shared" si="43"/>
        <v/>
      </c>
      <c r="I528" s="4" t="e">
        <f>VLOOKUP(ROUND(A528,2),data!$B$6:$C$209,2,0)</f>
        <v>#N/A</v>
      </c>
      <c r="J528" s="4"/>
      <c r="K528" s="21">
        <f>sigmas!A528</f>
        <v>0</v>
      </c>
      <c r="L528" s="21">
        <f>sigmas!B528</f>
        <v>0</v>
      </c>
      <c r="M528" s="21">
        <f>sigmas!C528</f>
        <v>0</v>
      </c>
      <c r="N528" s="21">
        <f t="shared" si="44"/>
        <v>1</v>
      </c>
      <c r="O528" s="21" t="e">
        <f>LOG(N528/10^(-sgraph!$H$13))</f>
        <v>#VALUE!</v>
      </c>
      <c r="P528" s="21"/>
      <c r="Q528" s="21"/>
      <c r="R528" s="21"/>
    </row>
    <row r="529" spans="1:18" x14ac:dyDescent="0.2">
      <c r="A529" s="17">
        <f>A528+data!$I$2</f>
        <v>6.7599999999998994</v>
      </c>
      <c r="B529" s="17">
        <f t="shared" si="41"/>
        <v>1.7378008287497748E-7</v>
      </c>
      <c r="C529" s="17">
        <f>(-data!$B$2)*((B529^3+data!$D$4*B529^2-(data!$F$2+data!$D$4*data!$A$2)*B529-data!$F$2*data!$D$4)/(B529^3+(data!$D$4+data!$C$2)*B529^2+(data!$D$4*data!$C$2-data!$R$2)*B529-data!$D$4*data!$F$2))</f>
        <v>9.9988833764333922</v>
      </c>
      <c r="D529" s="4">
        <f>(-data!$B$2)*((B529^3+data!$E$4*B529^2-(data!$F$2+data!$E$4*data!$A$2)*B529-data!$F$2*data!$E$4)/(B529^3+(data!$E$4+data!$C$2)*B529^2+(data!$E$4*data!$C$2-data!$R$2)*B529-data!$E$4*data!$F$2))</f>
        <v>9.4789466664508666</v>
      </c>
      <c r="E529" s="18">
        <f>IF(OR(A529&lt;data!$G$2,A529 &gt;data!$H$2),"",A529)</f>
        <v>6.7599999999998994</v>
      </c>
      <c r="F529" s="19">
        <f t="shared" si="40"/>
        <v>9.9988833764333922</v>
      </c>
      <c r="G529" s="19">
        <f t="shared" si="42"/>
        <v>9.4789466664508666</v>
      </c>
      <c r="H529" s="4" t="str">
        <f t="shared" si="43"/>
        <v/>
      </c>
      <c r="I529" s="4" t="e">
        <f>VLOOKUP(ROUND(A529,2),data!$B$6:$C$209,2,0)</f>
        <v>#N/A</v>
      </c>
      <c r="J529" s="4"/>
      <c r="K529" s="21">
        <f>sigmas!A529</f>
        <v>0</v>
      </c>
      <c r="L529" s="21">
        <f>sigmas!B529</f>
        <v>0</v>
      </c>
      <c r="M529" s="21">
        <f>sigmas!C529</f>
        <v>0</v>
      </c>
      <c r="N529" s="21">
        <f t="shared" si="44"/>
        <v>1</v>
      </c>
      <c r="O529" s="21" t="e">
        <f>LOG(N529/10^(-sgraph!$H$13))</f>
        <v>#VALUE!</v>
      </c>
      <c r="P529" s="21"/>
      <c r="Q529" s="21"/>
      <c r="R529" s="21"/>
    </row>
    <row r="530" spans="1:18" x14ac:dyDescent="0.2">
      <c r="A530" s="17">
        <f>A529+data!$I$2</f>
        <v>6.7699999999998992</v>
      </c>
      <c r="B530" s="17">
        <f t="shared" si="41"/>
        <v>1.6982436524621347E-7</v>
      </c>
      <c r="C530" s="17">
        <f>(-data!$B$2)*((B530^3+data!$D$4*B530^2-(data!$F$2+data!$D$4*data!$A$2)*B530-data!$F$2*data!$D$4)/(B530^3+(data!$D$4+data!$C$2)*B530^2+(data!$D$4*data!$C$2-data!$R$2)*B530-data!$D$4*data!$F$2))</f>
        <v>9.9989119718963622</v>
      </c>
      <c r="D530" s="4">
        <f>(-data!$B$2)*((B530^3+data!$E$4*B530^2-(data!$F$2+data!$E$4*data!$A$2)*B530-data!$F$2*data!$E$4)/(B530^3+(data!$E$4+data!$C$2)*B530^2+(data!$E$4*data!$C$2-data!$R$2)*B530-data!$E$4*data!$F$2))</f>
        <v>9.490206072748876</v>
      </c>
      <c r="E530" s="18">
        <f>IF(OR(A530&lt;data!$G$2,A530 &gt;data!$H$2),"",A530)</f>
        <v>6.7699999999998992</v>
      </c>
      <c r="F530" s="19">
        <f t="shared" si="40"/>
        <v>9.9989119718963622</v>
      </c>
      <c r="G530" s="19">
        <f t="shared" si="42"/>
        <v>9.490206072748876</v>
      </c>
      <c r="H530" s="4" t="str">
        <f t="shared" si="43"/>
        <v/>
      </c>
      <c r="I530" s="4" t="e">
        <f>VLOOKUP(ROUND(A530,2),data!$B$6:$C$209,2,0)</f>
        <v>#N/A</v>
      </c>
      <c r="J530" s="4"/>
      <c r="K530" s="21">
        <f>sigmas!A530</f>
        <v>0</v>
      </c>
      <c r="L530" s="21">
        <f>sigmas!B530</f>
        <v>0</v>
      </c>
      <c r="M530" s="21">
        <f>sigmas!C530</f>
        <v>0</v>
      </c>
      <c r="N530" s="21">
        <f t="shared" si="44"/>
        <v>1</v>
      </c>
      <c r="O530" s="21" t="e">
        <f>LOG(N530/10^(-sgraph!$H$13))</f>
        <v>#VALUE!</v>
      </c>
      <c r="P530" s="21"/>
      <c r="Q530" s="21"/>
      <c r="R530" s="21"/>
    </row>
    <row r="531" spans="1:18" x14ac:dyDescent="0.2">
      <c r="A531" s="17">
        <f>A530+data!$I$2</f>
        <v>6.779999999999899</v>
      </c>
      <c r="B531" s="17">
        <f t="shared" si="41"/>
        <v>1.6595869074379453E-7</v>
      </c>
      <c r="C531" s="17">
        <f>(-data!$B$2)*((B531^3+data!$D$4*B531^2-(data!$F$2+data!$D$4*data!$A$2)*B531-data!$F$2*data!$D$4)/(B531^3+(data!$D$4+data!$C$2)*B531^2+(data!$D$4*data!$C$2-data!$R$2)*B531-data!$D$4*data!$F$2))</f>
        <v>9.9989399906253293</v>
      </c>
      <c r="D531" s="4">
        <f>(-data!$B$2)*((B531^3+data!$E$4*B531^2-(data!$F$2+data!$E$4*data!$A$2)*B531-data!$F$2*data!$E$4)/(B531^3+(data!$E$4+data!$C$2)*B531^2+(data!$E$4*data!$C$2-data!$R$2)*B531-data!$E$4*data!$F$2))</f>
        <v>9.5012351024006723</v>
      </c>
      <c r="E531" s="18">
        <f>IF(OR(A531&lt;data!$G$2,A531 &gt;data!$H$2),"",A531)</f>
        <v>6.779999999999899</v>
      </c>
      <c r="F531" s="19">
        <f t="shared" si="40"/>
        <v>9.9989399906253293</v>
      </c>
      <c r="G531" s="19">
        <f t="shared" si="42"/>
        <v>9.5012351024006723</v>
      </c>
      <c r="H531" s="4" t="str">
        <f t="shared" si="43"/>
        <v/>
      </c>
      <c r="I531" s="4" t="e">
        <f>VLOOKUP(ROUND(A531,2),data!$B$6:$C$209,2,0)</f>
        <v>#N/A</v>
      </c>
      <c r="J531" s="4"/>
      <c r="K531" s="21">
        <f>sigmas!A531</f>
        <v>0</v>
      </c>
      <c r="L531" s="21">
        <f>sigmas!B531</f>
        <v>0</v>
      </c>
      <c r="M531" s="21">
        <f>sigmas!C531</f>
        <v>0</v>
      </c>
      <c r="N531" s="21">
        <f t="shared" si="44"/>
        <v>1</v>
      </c>
      <c r="O531" s="21" t="e">
        <f>LOG(N531/10^(-sgraph!$H$13))</f>
        <v>#VALUE!</v>
      </c>
      <c r="P531" s="21"/>
      <c r="Q531" s="21"/>
      <c r="R531" s="21"/>
    </row>
    <row r="532" spans="1:18" x14ac:dyDescent="0.2">
      <c r="A532" s="17">
        <f>A531+data!$I$2</f>
        <v>6.7899999999998988</v>
      </c>
      <c r="B532" s="17">
        <f t="shared" si="41"/>
        <v>1.6218100973593059E-7</v>
      </c>
      <c r="C532" s="17">
        <f>(-data!$B$2)*((B532^3+data!$D$4*B532^2-(data!$F$2+data!$D$4*data!$A$2)*B532-data!$F$2*data!$D$4)/(B532^3+(data!$D$4+data!$C$2)*B532^2+(data!$D$4*data!$C$2-data!$R$2)*B532-data!$D$4*data!$F$2))</f>
        <v>9.9989674474693846</v>
      </c>
      <c r="D532" s="4">
        <f>(-data!$B$2)*((B532^3+data!$E$4*B532^2-(data!$F$2+data!$E$4*data!$A$2)*B532-data!$F$2*data!$E$4)/(B532^3+(data!$E$4+data!$C$2)*B532^2+(data!$E$4*data!$C$2-data!$R$2)*B532-data!$E$4*data!$F$2))</f>
        <v>9.512037924057319</v>
      </c>
      <c r="E532" s="18">
        <f>IF(OR(A532&lt;data!$G$2,A532 &gt;data!$H$2),"",A532)</f>
        <v>6.7899999999998988</v>
      </c>
      <c r="F532" s="19">
        <f t="shared" si="40"/>
        <v>9.9989674474693846</v>
      </c>
      <c r="G532" s="19">
        <f t="shared" si="42"/>
        <v>9.512037924057319</v>
      </c>
      <c r="H532" s="4" t="str">
        <f t="shared" si="43"/>
        <v/>
      </c>
      <c r="I532" s="4" t="e">
        <f>VLOOKUP(ROUND(A532,2),data!$B$6:$C$209,2,0)</f>
        <v>#N/A</v>
      </c>
      <c r="J532" s="4"/>
      <c r="K532" s="21">
        <f>sigmas!A532</f>
        <v>0</v>
      </c>
      <c r="L532" s="21">
        <f>sigmas!B532</f>
        <v>0</v>
      </c>
      <c r="M532" s="21">
        <f>sigmas!C532</f>
        <v>0</v>
      </c>
      <c r="N532" s="21">
        <f t="shared" si="44"/>
        <v>1</v>
      </c>
      <c r="O532" s="21" t="e">
        <f>LOG(N532/10^(-sgraph!$H$13))</f>
        <v>#VALUE!</v>
      </c>
      <c r="P532" s="21"/>
      <c r="Q532" s="21"/>
      <c r="R532" s="21"/>
    </row>
    <row r="533" spans="1:18" x14ac:dyDescent="0.2">
      <c r="A533" s="17">
        <f>A532+data!$I$2</f>
        <v>6.7999999999998986</v>
      </c>
      <c r="B533" s="17">
        <f t="shared" si="41"/>
        <v>1.584893192461481E-7</v>
      </c>
      <c r="C533" s="17">
        <f>(-data!$B$2)*((B533^3+data!$D$4*B533^2-(data!$F$2+data!$D$4*data!$A$2)*B533-data!$F$2*data!$D$4)/(B533^3+(data!$D$4+data!$C$2)*B533^2+(data!$D$4*data!$C$2-data!$R$2)*B533-data!$D$4*data!$F$2))</f>
        <v>9.9989943569800204</v>
      </c>
      <c r="D533" s="4">
        <f>(-data!$B$2)*((B533^3+data!$E$4*B533^2-(data!$F$2+data!$E$4*data!$A$2)*B533-data!$F$2*data!$E$4)/(B533^3+(data!$E$4+data!$C$2)*B533^2+(data!$E$4*data!$C$2-data!$R$2)*B533-data!$E$4*data!$F$2))</f>
        <v>9.5226186546192206</v>
      </c>
      <c r="E533" s="18">
        <f>IF(OR(A533&lt;data!$G$2,A533 &gt;data!$H$2),"",A533)</f>
        <v>6.7999999999998986</v>
      </c>
      <c r="F533" s="19">
        <f t="shared" si="40"/>
        <v>9.9989943569800204</v>
      </c>
      <c r="G533" s="19">
        <f t="shared" si="42"/>
        <v>9.5226186546192206</v>
      </c>
      <c r="H533" s="4" t="str">
        <f t="shared" si="43"/>
        <v/>
      </c>
      <c r="I533" s="4" t="e">
        <f>VLOOKUP(ROUND(A533,2),data!$B$6:$C$209,2,0)</f>
        <v>#N/A</v>
      </c>
      <c r="J533" s="4"/>
      <c r="K533" s="21">
        <f>sigmas!A533</f>
        <v>0</v>
      </c>
      <c r="L533" s="21">
        <f>sigmas!B533</f>
        <v>0</v>
      </c>
      <c r="M533" s="21">
        <f>sigmas!C533</f>
        <v>0</v>
      </c>
      <c r="N533" s="21">
        <f t="shared" si="44"/>
        <v>1</v>
      </c>
      <c r="O533" s="21" t="e">
        <f>LOG(N533/10^(-sgraph!$H$13))</f>
        <v>#VALUE!</v>
      </c>
      <c r="P533" s="21"/>
      <c r="Q533" s="21"/>
      <c r="R533" s="21"/>
    </row>
    <row r="534" spans="1:18" x14ac:dyDescent="0.2">
      <c r="A534" s="17">
        <f>A533+data!$I$2</f>
        <v>6.8099999999998984</v>
      </c>
      <c r="B534" s="17">
        <f t="shared" si="41"/>
        <v>1.5488166189128408E-7</v>
      </c>
      <c r="C534" s="17">
        <f>(-data!$B$2)*((B534^3+data!$D$4*B534^2-(data!$F$2+data!$D$4*data!$A$2)*B534-data!$F$2*data!$D$4)/(B534^3+(data!$D$4+data!$C$2)*B534^2+(data!$D$4*data!$C$2-data!$R$2)*B534-data!$D$4*data!$F$2))</f>
        <v>9.9990207334188064</v>
      </c>
      <c r="D534" s="4">
        <f>(-data!$B$2)*((B534^3+data!$E$4*B534^2-(data!$F$2+data!$E$4*data!$A$2)*B534-data!$F$2*data!$E$4)/(B534^3+(data!$E$4+data!$C$2)*B534^2+(data!$E$4*data!$C$2-data!$R$2)*B534-data!$E$4*data!$F$2))</f>
        <v>9.5329813588035623</v>
      </c>
      <c r="E534" s="18">
        <f>IF(OR(A534&lt;data!$G$2,A534 &gt;data!$H$2),"",A534)</f>
        <v>6.8099999999998984</v>
      </c>
      <c r="F534" s="19">
        <f t="shared" si="40"/>
        <v>9.9990207334188064</v>
      </c>
      <c r="G534" s="19">
        <f t="shared" si="42"/>
        <v>9.5329813588035623</v>
      </c>
      <c r="H534" s="4" t="str">
        <f t="shared" si="43"/>
        <v/>
      </c>
      <c r="I534" s="4" t="e">
        <f>VLOOKUP(ROUND(A534,2),data!$B$6:$C$209,2,0)</f>
        <v>#N/A</v>
      </c>
      <c r="J534" s="4"/>
      <c r="K534" s="21">
        <f>sigmas!A534</f>
        <v>0</v>
      </c>
      <c r="L534" s="21">
        <f>sigmas!B534</f>
        <v>0</v>
      </c>
      <c r="M534" s="21">
        <f>sigmas!C534</f>
        <v>0</v>
      </c>
      <c r="N534" s="21">
        <f t="shared" si="44"/>
        <v>1</v>
      </c>
      <c r="O534" s="21" t="e">
        <f>LOG(N534/10^(-sgraph!$H$13))</f>
        <v>#VALUE!</v>
      </c>
      <c r="P534" s="21"/>
      <c r="Q534" s="21"/>
      <c r="R534" s="21"/>
    </row>
    <row r="535" spans="1:18" x14ac:dyDescent="0.2">
      <c r="A535" s="17">
        <f>A534+data!$I$2</f>
        <v>6.8199999999998981</v>
      </c>
      <c r="B535" s="17">
        <f t="shared" si="41"/>
        <v>1.5135612484365622E-7</v>
      </c>
      <c r="C535" s="17">
        <f>(-data!$B$2)*((B535^3+data!$D$4*B535^2-(data!$F$2+data!$D$4*data!$A$2)*B535-data!$F$2*data!$D$4)/(B535^3+(data!$D$4+data!$C$2)*B535^2+(data!$D$4*data!$C$2-data!$R$2)*B535-data!$D$4*data!$F$2))</f>
        <v>9.9990465907649586</v>
      </c>
      <c r="D535" s="4">
        <f>(-data!$B$2)*((B535^3+data!$E$4*B535^2-(data!$F$2+data!$E$4*data!$A$2)*B535-data!$F$2*data!$E$4)/(B535^3+(data!$E$4+data!$C$2)*B535^2+(data!$E$4*data!$C$2-data!$R$2)*B535-data!$E$4*data!$F$2))</f>
        <v>9.5431300487747261</v>
      </c>
      <c r="E535" s="18">
        <f>IF(OR(A535&lt;data!$G$2,A535 &gt;data!$H$2),"",A535)</f>
        <v>6.8199999999998981</v>
      </c>
      <c r="F535" s="19">
        <f t="shared" si="40"/>
        <v>9.9990465907649586</v>
      </c>
      <c r="G535" s="19">
        <f t="shared" si="42"/>
        <v>9.5431300487747261</v>
      </c>
      <c r="H535" s="4" t="str">
        <f t="shared" si="43"/>
        <v/>
      </c>
      <c r="I535" s="4" t="e">
        <f>VLOOKUP(ROUND(A535,2),data!$B$6:$C$209,2,0)</f>
        <v>#N/A</v>
      </c>
      <c r="J535" s="4"/>
      <c r="K535" s="21">
        <f>sigmas!A535</f>
        <v>0</v>
      </c>
      <c r="L535" s="21">
        <f>sigmas!B535</f>
        <v>0</v>
      </c>
      <c r="M535" s="21">
        <f>sigmas!C535</f>
        <v>0</v>
      </c>
      <c r="N535" s="21">
        <f t="shared" si="44"/>
        <v>1</v>
      </c>
      <c r="O535" s="21" t="e">
        <f>LOG(N535/10^(-sgraph!$H$13))</f>
        <v>#VALUE!</v>
      </c>
      <c r="P535" s="21"/>
      <c r="Q535" s="21"/>
      <c r="R535" s="21"/>
    </row>
    <row r="536" spans="1:18" x14ac:dyDescent="0.2">
      <c r="A536" s="17">
        <f>A535+data!$I$2</f>
        <v>6.8299999999998979</v>
      </c>
      <c r="B536" s="17">
        <f t="shared" si="41"/>
        <v>1.4791083881685534E-7</v>
      </c>
      <c r="C536" s="17">
        <f>(-data!$B$2)*((B536^3+data!$D$4*B536^2-(data!$F$2+data!$D$4*data!$A$2)*B536-data!$F$2*data!$D$4)/(B536^3+(data!$D$4+data!$C$2)*B536^2+(data!$D$4*data!$C$2-data!$R$2)*B536-data!$D$4*data!$F$2))</f>
        <v>9.9990719427227273</v>
      </c>
      <c r="D536" s="4">
        <f>(-data!$B$2)*((B536^3+data!$E$4*B536^2-(data!$F$2+data!$E$4*data!$A$2)*B536-data!$F$2*data!$E$4)/(B536^3+(data!$E$4+data!$C$2)*B536^2+(data!$E$4*data!$C$2-data!$R$2)*B536-data!$E$4*data!$F$2))</f>
        <v>9.5530686838349776</v>
      </c>
      <c r="E536" s="18">
        <f>IF(OR(A536&lt;data!$G$2,A536 &gt;data!$H$2),"",A536)</f>
        <v>6.8299999999998979</v>
      </c>
      <c r="F536" s="19">
        <f t="shared" si="40"/>
        <v>9.9990719427227273</v>
      </c>
      <c r="G536" s="19">
        <f t="shared" si="42"/>
        <v>9.5530686838349776</v>
      </c>
      <c r="H536" s="4" t="str">
        <f t="shared" si="43"/>
        <v/>
      </c>
      <c r="I536" s="4" t="e">
        <f>VLOOKUP(ROUND(A536,2),data!$B$6:$C$209,2,0)</f>
        <v>#N/A</v>
      </c>
      <c r="J536" s="4"/>
      <c r="K536" s="21">
        <f>sigmas!A536</f>
        <v>0</v>
      </c>
      <c r="L536" s="21">
        <f>sigmas!B536</f>
        <v>0</v>
      </c>
      <c r="M536" s="21">
        <f>sigmas!C536</f>
        <v>0</v>
      </c>
      <c r="N536" s="21">
        <f t="shared" si="44"/>
        <v>1</v>
      </c>
      <c r="O536" s="21" t="e">
        <f>LOG(N536/10^(-sgraph!$H$13))</f>
        <v>#VALUE!</v>
      </c>
      <c r="P536" s="21"/>
      <c r="Q536" s="21"/>
      <c r="R536" s="21"/>
    </row>
    <row r="537" spans="1:18" x14ac:dyDescent="0.2">
      <c r="A537" s="17">
        <f>A536+data!$I$2</f>
        <v>6.8399999999998977</v>
      </c>
      <c r="B537" s="17">
        <f t="shared" si="41"/>
        <v>1.4454397707462659E-7</v>
      </c>
      <c r="C537" s="17">
        <f>(-data!$B$2)*((B537^3+data!$D$4*B537^2-(data!$F$2+data!$D$4*data!$A$2)*B537-data!$F$2*data!$D$4)/(B537^3+(data!$D$4+data!$C$2)*B537^2+(data!$D$4*data!$C$2-data!$R$2)*B537-data!$D$4*data!$F$2))</f>
        <v>9.9990968027286549</v>
      </c>
      <c r="D537" s="4">
        <f>(-data!$B$2)*((B537^3+data!$E$4*B537^2-(data!$F$2+data!$E$4*data!$A$2)*B537-data!$F$2*data!$E$4)/(B537^3+(data!$E$4+data!$C$2)*B537^2+(data!$E$4*data!$C$2-data!$R$2)*B537-data!$E$4*data!$F$2))</f>
        <v>9.5628011701727278</v>
      </c>
      <c r="E537" s="18">
        <f>IF(OR(A537&lt;data!$G$2,A537 &gt;data!$H$2),"",A537)</f>
        <v>6.8399999999998977</v>
      </c>
      <c r="F537" s="19">
        <f t="shared" si="40"/>
        <v>9.9990968027286549</v>
      </c>
      <c r="G537" s="19">
        <f t="shared" si="42"/>
        <v>9.5628011701727278</v>
      </c>
      <c r="H537" s="4" t="str">
        <f t="shared" si="43"/>
        <v/>
      </c>
      <c r="I537" s="4" t="e">
        <f>VLOOKUP(ROUND(A537,2),data!$B$6:$C$209,2,0)</f>
        <v>#N/A</v>
      </c>
      <c r="J537" s="4"/>
      <c r="K537" s="21">
        <f>sigmas!A537</f>
        <v>0</v>
      </c>
      <c r="L537" s="21">
        <f>sigmas!B537</f>
        <v>0</v>
      </c>
      <c r="M537" s="21">
        <f>sigmas!C537</f>
        <v>0</v>
      </c>
      <c r="N537" s="21">
        <f t="shared" si="44"/>
        <v>1</v>
      </c>
      <c r="O537" s="21" t="e">
        <f>LOG(N537/10^(-sgraph!$H$13))</f>
        <v>#VALUE!</v>
      </c>
      <c r="P537" s="21"/>
      <c r="Q537" s="21"/>
      <c r="R537" s="21"/>
    </row>
    <row r="538" spans="1:18" x14ac:dyDescent="0.2">
      <c r="A538" s="17">
        <f>A537+data!$I$2</f>
        <v>6.8499999999998975</v>
      </c>
      <c r="B538" s="17">
        <f t="shared" si="41"/>
        <v>1.4125375446230853E-7</v>
      </c>
      <c r="C538" s="17">
        <f>(-data!$B$2)*((B538^3+data!$D$4*B538^2-(data!$F$2+data!$D$4*data!$A$2)*B538-data!$F$2*data!$D$4)/(B538^3+(data!$D$4+data!$C$2)*B538^2+(data!$D$4*data!$C$2-data!$R$2)*B538-data!$D$4*data!$F$2))</f>
        <v>9.9991211839586871</v>
      </c>
      <c r="D538" s="4">
        <f>(-data!$B$2)*((B538^3+data!$E$4*B538^2-(data!$F$2+data!$E$4*data!$A$2)*B538-data!$F$2*data!$E$4)/(B538^3+(data!$E$4+data!$C$2)*B538^2+(data!$E$4*data!$C$2-data!$R$2)*B538-data!$E$4*data!$F$2))</f>
        <v>9.5723313606657801</v>
      </c>
      <c r="E538" s="18">
        <f>IF(OR(A538&lt;data!$G$2,A538 &gt;data!$H$2),"",A538)</f>
        <v>6.8499999999998975</v>
      </c>
      <c r="F538" s="19">
        <f t="shared" si="40"/>
        <v>9.9991211839586871</v>
      </c>
      <c r="G538" s="19">
        <f t="shared" si="42"/>
        <v>9.5723313606657801</v>
      </c>
      <c r="H538" s="4" t="str">
        <f t="shared" si="43"/>
        <v/>
      </c>
      <c r="I538" s="4" t="e">
        <f>VLOOKUP(ROUND(A538,2),data!$B$6:$C$209,2,0)</f>
        <v>#N/A</v>
      </c>
      <c r="J538" s="4"/>
      <c r="K538" s="21">
        <f>sigmas!A538</f>
        <v>0</v>
      </c>
      <c r="L538" s="21">
        <f>sigmas!B538</f>
        <v>0</v>
      </c>
      <c r="M538" s="21">
        <f>sigmas!C538</f>
        <v>0</v>
      </c>
      <c r="N538" s="21">
        <f t="shared" si="44"/>
        <v>1</v>
      </c>
      <c r="O538" s="21" t="e">
        <f>LOG(N538/10^(-sgraph!$H$13))</f>
        <v>#VALUE!</v>
      </c>
      <c r="P538" s="21"/>
      <c r="Q538" s="21"/>
      <c r="R538" s="21"/>
    </row>
    <row r="539" spans="1:18" x14ac:dyDescent="0.2">
      <c r="A539" s="17">
        <f>A538+data!$I$2</f>
        <v>6.8599999999998973</v>
      </c>
      <c r="B539" s="17">
        <f t="shared" si="41"/>
        <v>1.3803842646032081E-7</v>
      </c>
      <c r="C539" s="17">
        <f>(-data!$B$2)*((B539^3+data!$D$4*B539^2-(data!$F$2+data!$D$4*data!$A$2)*B539-data!$F$2*data!$D$4)/(B539^3+(data!$D$4+data!$C$2)*B539^2+(data!$D$4*data!$C$2-data!$R$2)*B539-data!$D$4*data!$F$2))</f>
        <v>9.9991450993351503</v>
      </c>
      <c r="D539" s="4">
        <f>(-data!$B$2)*((B539^3+data!$E$4*B539^2-(data!$F$2+data!$E$4*data!$A$2)*B539-data!$F$2*data!$E$4)/(B539^3+(data!$E$4+data!$C$2)*B539^2+(data!$E$4*data!$C$2-data!$R$2)*B539-data!$E$4*data!$F$2))</f>
        <v>9.5816630547370512</v>
      </c>
      <c r="E539" s="18">
        <f>IF(OR(A539&lt;data!$G$2,A539 &gt;data!$H$2),"",A539)</f>
        <v>6.8599999999998973</v>
      </c>
      <c r="F539" s="19">
        <f t="shared" si="40"/>
        <v>9.9991450993351503</v>
      </c>
      <c r="G539" s="19">
        <f t="shared" si="42"/>
        <v>9.5816630547370512</v>
      </c>
      <c r="H539" s="4" t="str">
        <f t="shared" si="43"/>
        <v/>
      </c>
      <c r="I539" s="4" t="e">
        <f>VLOOKUP(ROUND(A539,2),data!$B$6:$C$209,2,0)</f>
        <v>#N/A</v>
      </c>
      <c r="J539" s="4"/>
      <c r="K539" s="21">
        <f>sigmas!A539</f>
        <v>0</v>
      </c>
      <c r="L539" s="21">
        <f>sigmas!B539</f>
        <v>0</v>
      </c>
      <c r="M539" s="21">
        <f>sigmas!C539</f>
        <v>0</v>
      </c>
      <c r="N539" s="21">
        <f t="shared" si="44"/>
        <v>1</v>
      </c>
      <c r="O539" s="21" t="e">
        <f>LOG(N539/10^(-sgraph!$H$13))</f>
        <v>#VALUE!</v>
      </c>
      <c r="P539" s="21"/>
      <c r="Q539" s="21"/>
      <c r="R539" s="21"/>
    </row>
    <row r="540" spans="1:18" x14ac:dyDescent="0.2">
      <c r="A540" s="17">
        <f>A539+data!$I$2</f>
        <v>6.8699999999998971</v>
      </c>
      <c r="B540" s="17">
        <f t="shared" si="41"/>
        <v>1.3489628825919722E-7</v>
      </c>
      <c r="C540" s="17">
        <f>(-data!$B$2)*((B540^3+data!$D$4*B540^2-(data!$F$2+data!$D$4*data!$A$2)*B540-data!$F$2*data!$D$4)/(B540^3+(data!$D$4+data!$C$2)*B540^2+(data!$D$4*data!$C$2-data!$R$2)*B540-data!$D$4*data!$F$2))</f>
        <v>9.9991685615335903</v>
      </c>
      <c r="D540" s="4">
        <f>(-data!$B$2)*((B540^3+data!$E$4*B540^2-(data!$F$2+data!$E$4*data!$A$2)*B540-data!$F$2*data!$E$4)/(B540^3+(data!$E$4+data!$C$2)*B540^2+(data!$E$4*data!$C$2-data!$R$2)*B540-data!$E$4*data!$F$2))</f>
        <v>9.5907999982602714</v>
      </c>
      <c r="E540" s="18">
        <f>IF(OR(A540&lt;data!$G$2,A540 &gt;data!$H$2),"",A540)</f>
        <v>6.8699999999998971</v>
      </c>
      <c r="F540" s="19">
        <f t="shared" si="40"/>
        <v>9.9991685615335903</v>
      </c>
      <c r="G540" s="19">
        <f t="shared" si="42"/>
        <v>9.5907999982602714</v>
      </c>
      <c r="H540" s="4" t="str">
        <f t="shared" si="43"/>
        <v/>
      </c>
      <c r="I540" s="4" t="e">
        <f>VLOOKUP(ROUND(A540,2),data!$B$6:$C$209,2,0)</f>
        <v>#N/A</v>
      </c>
      <c r="J540" s="4"/>
      <c r="K540" s="21">
        <f>sigmas!A540</f>
        <v>0</v>
      </c>
      <c r="L540" s="21">
        <f>sigmas!B540</f>
        <v>0</v>
      </c>
      <c r="M540" s="21">
        <f>sigmas!C540</f>
        <v>0</v>
      </c>
      <c r="N540" s="21">
        <f t="shared" si="44"/>
        <v>1</v>
      </c>
      <c r="O540" s="21" t="e">
        <f>LOG(N540/10^(-sgraph!$H$13))</f>
        <v>#VALUE!</v>
      </c>
      <c r="P540" s="21"/>
      <c r="Q540" s="21"/>
      <c r="R540" s="21"/>
    </row>
    <row r="541" spans="1:18" x14ac:dyDescent="0.2">
      <c r="A541" s="17">
        <f>A540+data!$I$2</f>
        <v>6.8799999999998969</v>
      </c>
      <c r="B541" s="17">
        <f t="shared" si="41"/>
        <v>1.3182567385567185E-7</v>
      </c>
      <c r="C541" s="17">
        <f>(-data!$B$2)*((B541^3+data!$D$4*B541^2-(data!$F$2+data!$D$4*data!$A$2)*B541-data!$F$2*data!$D$4)/(B541^3+(data!$D$4+data!$C$2)*B541^2+(data!$D$4*data!$C$2-data!$R$2)*B541-data!$D$4*data!$F$2))</f>
        <v>9.9991915829894893</v>
      </c>
      <c r="D541" s="4">
        <f>(-data!$B$2)*((B541^3+data!$E$4*B541^2-(data!$F$2+data!$E$4*data!$A$2)*B541-data!$F$2*data!$E$4)/(B541^3+(data!$E$4+data!$C$2)*B541^2+(data!$E$4*data!$C$2-data!$R$2)*B541-data!$E$4*data!$F$2))</f>
        <v>9.5997458835132274</v>
      </c>
      <c r="E541" s="18">
        <f>IF(OR(A541&lt;data!$G$2,A541 &gt;data!$H$2),"",A541)</f>
        <v>6.8799999999998969</v>
      </c>
      <c r="F541" s="19">
        <f t="shared" si="40"/>
        <v>9.9991915829894893</v>
      </c>
      <c r="G541" s="19">
        <f t="shared" si="42"/>
        <v>9.5997458835132274</v>
      </c>
      <c r="H541" s="4" t="str">
        <f t="shared" si="43"/>
        <v/>
      </c>
      <c r="I541" s="4" t="e">
        <f>VLOOKUP(ROUND(A541,2),data!$B$6:$C$209,2,0)</f>
        <v>#N/A</v>
      </c>
      <c r="J541" s="4"/>
      <c r="K541" s="21">
        <f>sigmas!A541</f>
        <v>0</v>
      </c>
      <c r="L541" s="21">
        <f>sigmas!B541</f>
        <v>0</v>
      </c>
      <c r="M541" s="21">
        <f>sigmas!C541</f>
        <v>0</v>
      </c>
      <c r="N541" s="21">
        <f t="shared" si="44"/>
        <v>1</v>
      </c>
      <c r="O541" s="21" t="e">
        <f>LOG(N541/10^(-sgraph!$H$13))</f>
        <v>#VALUE!</v>
      </c>
      <c r="P541" s="21"/>
      <c r="Q541" s="21"/>
      <c r="R541" s="21"/>
    </row>
    <row r="542" spans="1:18" x14ac:dyDescent="0.2">
      <c r="A542" s="17">
        <f>A541+data!$I$2</f>
        <v>6.8899999999998967</v>
      </c>
      <c r="B542" s="17">
        <f t="shared" si="41"/>
        <v>1.2882495516934384E-7</v>
      </c>
      <c r="C542" s="17">
        <f>(-data!$B$2)*((B542^3+data!$D$4*B542^2-(data!$F$2+data!$D$4*data!$A$2)*B542-data!$F$2*data!$D$4)/(B542^3+(data!$D$4+data!$C$2)*B542^2+(data!$D$4*data!$C$2-data!$R$2)*B542-data!$D$4*data!$F$2))</f>
        <v>9.9992141759048341</v>
      </c>
      <c r="D542" s="4">
        <f>(-data!$B$2)*((B542^3+data!$E$4*B542^2-(data!$F$2+data!$E$4*data!$A$2)*B542-data!$F$2*data!$E$4)/(B542^3+(data!$E$4+data!$C$2)*B542^2+(data!$E$4*data!$C$2-data!$R$2)*B542-data!$E$4*data!$F$2))</f>
        <v>9.6085043491763091</v>
      </c>
      <c r="E542" s="18">
        <f>IF(OR(A542&lt;data!$G$2,A542 &gt;data!$H$2),"",A542)</f>
        <v>6.8899999999998967</v>
      </c>
      <c r="F542" s="19">
        <f t="shared" si="40"/>
        <v>9.9992141759048341</v>
      </c>
      <c r="G542" s="19">
        <f t="shared" si="42"/>
        <v>9.6085043491763091</v>
      </c>
      <c r="H542" s="4" t="str">
        <f t="shared" si="43"/>
        <v/>
      </c>
      <c r="I542" s="4" t="e">
        <f>VLOOKUP(ROUND(A542,2),data!$B$6:$C$209,2,0)</f>
        <v>#N/A</v>
      </c>
      <c r="J542" s="4"/>
      <c r="K542" s="21">
        <f>sigmas!A542</f>
        <v>0</v>
      </c>
      <c r="L542" s="21">
        <f>sigmas!B542</f>
        <v>0</v>
      </c>
      <c r="M542" s="21">
        <f>sigmas!C542</f>
        <v>0</v>
      </c>
      <c r="N542" s="21">
        <f t="shared" si="44"/>
        <v>1</v>
      </c>
      <c r="O542" s="21" t="e">
        <f>LOG(N542/10^(-sgraph!$H$13))</f>
        <v>#VALUE!</v>
      </c>
      <c r="P542" s="21"/>
      <c r="Q542" s="21"/>
      <c r="R542" s="21"/>
    </row>
    <row r="543" spans="1:18" x14ac:dyDescent="0.2">
      <c r="A543" s="17">
        <f>A542+data!$I$2</f>
        <v>6.8999999999998964</v>
      </c>
      <c r="B543" s="17">
        <f t="shared" si="41"/>
        <v>1.2589254117944647E-7</v>
      </c>
      <c r="C543" s="17">
        <f>(-data!$B$2)*((B543^3+data!$D$4*B543^2-(data!$F$2+data!$D$4*data!$A$2)*B543-data!$F$2*data!$D$4)/(B543^3+(data!$D$4+data!$C$2)*B543^2+(data!$D$4*data!$C$2-data!$R$2)*B543-data!$D$4*data!$F$2))</f>
        <v>9.9992363522546022</v>
      </c>
      <c r="D543" s="4">
        <f>(-data!$B$2)*((B543^3+data!$E$4*B543^2-(data!$F$2+data!$E$4*data!$A$2)*B543-data!$F$2*data!$E$4)/(B543^3+(data!$E$4+data!$C$2)*B543^2+(data!$E$4*data!$C$2-data!$R$2)*B543-data!$E$4*data!$F$2))</f>
        <v>9.6170789803739716</v>
      </c>
      <c r="E543" s="18">
        <f>IF(OR(A543&lt;data!$G$2,A543 &gt;data!$H$2),"",A543)</f>
        <v>6.8999999999998964</v>
      </c>
      <c r="F543" s="19">
        <f t="shared" si="40"/>
        <v>9.9992363522546022</v>
      </c>
      <c r="G543" s="19">
        <f t="shared" si="42"/>
        <v>9.6170789803739716</v>
      </c>
      <c r="H543" s="4" t="str">
        <f t="shared" si="43"/>
        <v/>
      </c>
      <c r="I543" s="4" t="e">
        <f>VLOOKUP(ROUND(A543,2),data!$B$6:$C$209,2,0)</f>
        <v>#N/A</v>
      </c>
      <c r="J543" s="4"/>
      <c r="K543" s="21">
        <f>sigmas!A543</f>
        <v>0</v>
      </c>
      <c r="L543" s="21">
        <f>sigmas!B543</f>
        <v>0</v>
      </c>
      <c r="M543" s="21">
        <f>sigmas!C543</f>
        <v>0</v>
      </c>
      <c r="N543" s="21">
        <f t="shared" si="44"/>
        <v>1</v>
      </c>
      <c r="O543" s="21" t="e">
        <f>LOG(N543/10^(-sgraph!$H$13))</f>
        <v>#VALUE!</v>
      </c>
      <c r="P543" s="21"/>
      <c r="Q543" s="21"/>
      <c r="R543" s="21"/>
    </row>
    <row r="544" spans="1:18" x14ac:dyDescent="0.2">
      <c r="A544" s="17">
        <f>A543+data!$I$2</f>
        <v>6.9099999999998962</v>
      </c>
      <c r="B544" s="17">
        <f t="shared" si="41"/>
        <v>1.2302687708126748E-7</v>
      </c>
      <c r="C544" s="17">
        <f>(-data!$B$2)*((B544^3+data!$D$4*B544^2-(data!$F$2+data!$D$4*data!$A$2)*B544-data!$F$2*data!$D$4)/(B544^3+(data!$D$4+data!$C$2)*B544^2+(data!$D$4*data!$C$2-data!$R$2)*B544-data!$D$4*data!$F$2))</f>
        <v>9.9992581237930747</v>
      </c>
      <c r="D544" s="4">
        <f>(-data!$B$2)*((B544^3+data!$E$4*B544^2-(data!$F$2+data!$E$4*data!$A$2)*B544-data!$F$2*data!$E$4)/(B544^3+(data!$E$4+data!$C$2)*B544^2+(data!$E$4*data!$C$2-data!$R$2)*B544-data!$E$4*data!$F$2))</f>
        <v>9.6254733087569964</v>
      </c>
      <c r="E544" s="18">
        <f>IF(OR(A544&lt;data!$G$2,A544 &gt;data!$H$2),"",A544)</f>
        <v>6.9099999999998962</v>
      </c>
      <c r="F544" s="19">
        <f t="shared" si="40"/>
        <v>9.9992581237930747</v>
      </c>
      <c r="G544" s="19">
        <f t="shared" si="42"/>
        <v>9.6254733087569964</v>
      </c>
      <c r="H544" s="4" t="str">
        <f t="shared" si="43"/>
        <v/>
      </c>
      <c r="I544" s="4" t="e">
        <f>VLOOKUP(ROUND(A544,2),data!$B$6:$C$209,2,0)</f>
        <v>#N/A</v>
      </c>
      <c r="J544" s="4"/>
      <c r="K544" s="21">
        <f>sigmas!A544</f>
        <v>0</v>
      </c>
      <c r="L544" s="21">
        <f>sigmas!B544</f>
        <v>0</v>
      </c>
      <c r="M544" s="21">
        <f>sigmas!C544</f>
        <v>0</v>
      </c>
      <c r="N544" s="21">
        <f t="shared" si="44"/>
        <v>1</v>
      </c>
      <c r="O544" s="21" t="e">
        <f>LOG(N544/10^(-sgraph!$H$13))</f>
        <v>#VALUE!</v>
      </c>
      <c r="P544" s="21"/>
      <c r="Q544" s="21"/>
      <c r="R544" s="21"/>
    </row>
    <row r="545" spans="1:18" x14ac:dyDescent="0.2">
      <c r="A545" s="17">
        <f>A544+data!$I$2</f>
        <v>6.919999999999896</v>
      </c>
      <c r="B545" s="17">
        <f t="shared" si="41"/>
        <v>1.2022644346176996E-7</v>
      </c>
      <c r="C545" s="17">
        <f>(-data!$B$2)*((B545^3+data!$D$4*B545^2-(data!$F$2+data!$D$4*data!$A$2)*B545-data!$F$2*data!$D$4)/(B545^3+(data!$D$4+data!$C$2)*B545^2+(data!$D$4*data!$C$2-data!$R$2)*B545-data!$D$4*data!$F$2))</f>
        <v>9.9992795020600784</v>
      </c>
      <c r="D545" s="4">
        <f>(-data!$B$2)*((B545^3+data!$E$4*B545^2-(data!$F$2+data!$E$4*data!$A$2)*B545-data!$F$2*data!$E$4)/(B545^3+(data!$E$4+data!$C$2)*B545^2+(data!$E$4*data!$C$2-data!$R$2)*B545-data!$E$4*data!$F$2))</f>
        <v>9.6336908126233691</v>
      </c>
      <c r="E545" s="18">
        <f>IF(OR(A545&lt;data!$G$2,A545 &gt;data!$H$2),"",A545)</f>
        <v>6.919999999999896</v>
      </c>
      <c r="F545" s="19">
        <f t="shared" si="40"/>
        <v>9.9992795020600784</v>
      </c>
      <c r="G545" s="19">
        <f t="shared" si="42"/>
        <v>9.6336908126233691</v>
      </c>
      <c r="H545" s="4" t="str">
        <f t="shared" si="43"/>
        <v/>
      </c>
      <c r="I545" s="4" t="e">
        <f>VLOOKUP(ROUND(A545,2),data!$B$6:$C$209,2,0)</f>
        <v>#N/A</v>
      </c>
      <c r="J545" s="4"/>
      <c r="K545" s="21">
        <f>sigmas!A545</f>
        <v>0</v>
      </c>
      <c r="L545" s="21">
        <f>sigmas!B545</f>
        <v>0</v>
      </c>
      <c r="M545" s="21">
        <f>sigmas!C545</f>
        <v>0</v>
      </c>
      <c r="N545" s="21">
        <f t="shared" si="44"/>
        <v>1</v>
      </c>
      <c r="O545" s="21" t="e">
        <f>LOG(N545/10^(-sgraph!$H$13))</f>
        <v>#VALUE!</v>
      </c>
      <c r="P545" s="21"/>
      <c r="Q545" s="21"/>
      <c r="R545" s="21"/>
    </row>
    <row r="546" spans="1:18" x14ac:dyDescent="0.2">
      <c r="A546" s="17">
        <f>A545+data!$I$2</f>
        <v>6.9299999999998958</v>
      </c>
      <c r="B546" s="17">
        <f t="shared" si="41"/>
        <v>1.1748975549398097E-7</v>
      </c>
      <c r="C546" s="17">
        <f>(-data!$B$2)*((B546^3+data!$D$4*B546^2-(data!$F$2+data!$D$4*data!$A$2)*B546-data!$F$2*data!$D$4)/(B546^3+(data!$D$4+data!$C$2)*B546^2+(data!$D$4*data!$C$2-data!$R$2)*B546-data!$D$4*data!$F$2))</f>
        <v>9.9993004983870932</v>
      </c>
      <c r="D546" s="4">
        <f>(-data!$B$2)*((B546^3+data!$E$4*B546^2-(data!$F$2+data!$E$4*data!$A$2)*B546-data!$F$2*data!$E$4)/(B546^3+(data!$E$4+data!$C$2)*B546^2+(data!$E$4*data!$C$2-data!$R$2)*B546-data!$E$4*data!$F$2))</f>
        <v>9.6417349170757234</v>
      </c>
      <c r="E546" s="18">
        <f>IF(OR(A546&lt;data!$G$2,A546 &gt;data!$H$2),"",A546)</f>
        <v>6.9299999999998958</v>
      </c>
      <c r="F546" s="19">
        <f t="shared" si="40"/>
        <v>9.9993004983870932</v>
      </c>
      <c r="G546" s="19">
        <f t="shared" si="42"/>
        <v>9.6417349170757234</v>
      </c>
      <c r="H546" s="4" t="str">
        <f t="shared" si="43"/>
        <v/>
      </c>
      <c r="I546" s="4" t="e">
        <f>VLOOKUP(ROUND(A546,2),data!$B$6:$C$209,2,0)</f>
        <v>#N/A</v>
      </c>
      <c r="J546" s="4"/>
      <c r="K546" s="21">
        <f>sigmas!A546</f>
        <v>0</v>
      </c>
      <c r="L546" s="21">
        <f>sigmas!B546</f>
        <v>0</v>
      </c>
      <c r="M546" s="21">
        <f>sigmas!C546</f>
        <v>0</v>
      </c>
      <c r="N546" s="21">
        <f t="shared" si="44"/>
        <v>1</v>
      </c>
      <c r="O546" s="21" t="e">
        <f>LOG(N546/10^(-sgraph!$H$13))</f>
        <v>#VALUE!</v>
      </c>
      <c r="P546" s="21"/>
      <c r="Q546" s="21"/>
      <c r="R546" s="21"/>
    </row>
    <row r="547" spans="1:18" x14ac:dyDescent="0.2">
      <c r="A547" s="17">
        <f>A546+data!$I$2</f>
        <v>6.9399999999998956</v>
      </c>
      <c r="B547" s="17">
        <f t="shared" si="41"/>
        <v>1.1481536214971567E-7</v>
      </c>
      <c r="C547" s="17">
        <f>(-data!$B$2)*((B547^3+data!$D$4*B547^2-(data!$F$2+data!$D$4*data!$A$2)*B547-data!$F$2*data!$D$4)/(B547^3+(data!$D$4+data!$C$2)*B547^2+(data!$D$4*data!$C$2-data!$R$2)*B547-data!$D$4*data!$F$2))</f>
        <v>9.9993211239032487</v>
      </c>
      <c r="D547" s="4">
        <f>(-data!$B$2)*((B547^3+data!$E$4*B547^2-(data!$F$2+data!$E$4*data!$A$2)*B547-data!$F$2*data!$E$4)/(B547^3+(data!$E$4+data!$C$2)*B547^2+(data!$E$4*data!$C$2-data!$R$2)*B547-data!$E$4*data!$F$2))</f>
        <v>9.6496089942133292</v>
      </c>
      <c r="E547" s="18">
        <f>IF(OR(A547&lt;data!$G$2,A547 &gt;data!$H$2),"",A547)</f>
        <v>6.9399999999998956</v>
      </c>
      <c r="F547" s="19">
        <f t="shared" si="40"/>
        <v>9.9993211239032487</v>
      </c>
      <c r="G547" s="19">
        <f t="shared" si="42"/>
        <v>9.6496089942133292</v>
      </c>
      <c r="H547" s="4" t="str">
        <f t="shared" si="43"/>
        <v/>
      </c>
      <c r="I547" s="4" t="e">
        <f>VLOOKUP(ROUND(A547,2),data!$B$6:$C$209,2,0)</f>
        <v>#N/A</v>
      </c>
      <c r="J547" s="4"/>
      <c r="K547" s="21">
        <f>sigmas!A547</f>
        <v>0</v>
      </c>
      <c r="L547" s="21">
        <f>sigmas!B547</f>
        <v>0</v>
      </c>
      <c r="M547" s="21">
        <f>sigmas!C547</f>
        <v>0</v>
      </c>
      <c r="N547" s="21">
        <f t="shared" si="44"/>
        <v>1</v>
      </c>
      <c r="O547" s="21" t="e">
        <f>LOG(N547/10^(-sgraph!$H$13))</f>
        <v>#VALUE!</v>
      </c>
      <c r="P547" s="21"/>
      <c r="Q547" s="21"/>
      <c r="R547" s="21"/>
    </row>
    <row r="548" spans="1:18" x14ac:dyDescent="0.2">
      <c r="A548" s="17">
        <f>A547+data!$I$2</f>
        <v>6.9499999999998954</v>
      </c>
      <c r="B548" s="17">
        <f t="shared" si="41"/>
        <v>1.1220184543022331E-7</v>
      </c>
      <c r="C548" s="17">
        <f>(-data!$B$2)*((B548^3+data!$D$4*B548^2-(data!$F$2+data!$D$4*data!$A$2)*B548-data!$F$2*data!$D$4)/(B548^3+(data!$D$4+data!$C$2)*B548^2+(data!$D$4*data!$C$2-data!$R$2)*B548-data!$D$4*data!$F$2))</f>
        <v>9.9993413895412182</v>
      </c>
      <c r="D548" s="4">
        <f>(-data!$B$2)*((B548^3+data!$E$4*B548^2-(data!$F$2+data!$E$4*data!$A$2)*B548-data!$F$2*data!$E$4)/(B548^3+(data!$E$4+data!$C$2)*B548^2+(data!$E$4*data!$C$2-data!$R$2)*B548-data!$E$4*data!$F$2))</f>
        <v>9.6573163633567098</v>
      </c>
      <c r="E548" s="18">
        <f>IF(OR(A548&lt;data!$G$2,A548 &gt;data!$H$2),"",A548)</f>
        <v>6.9499999999998954</v>
      </c>
      <c r="F548" s="19">
        <f t="shared" si="40"/>
        <v>9.9993413895412182</v>
      </c>
      <c r="G548" s="19">
        <f t="shared" si="42"/>
        <v>9.6573163633567098</v>
      </c>
      <c r="H548" s="4" t="str">
        <f t="shared" si="43"/>
        <v/>
      </c>
      <c r="I548" s="4" t="e">
        <f>VLOOKUP(ROUND(A548,2),data!$B$6:$C$209,2,0)</f>
        <v>#N/A</v>
      </c>
      <c r="J548" s="4"/>
      <c r="K548" s="21">
        <f>sigmas!A548</f>
        <v>0</v>
      </c>
      <c r="L548" s="21">
        <f>sigmas!B548</f>
        <v>0</v>
      </c>
      <c r="M548" s="21">
        <f>sigmas!C548</f>
        <v>0</v>
      </c>
      <c r="N548" s="21">
        <f t="shared" si="44"/>
        <v>1</v>
      </c>
      <c r="O548" s="21" t="e">
        <f>LOG(N548/10^(-sgraph!$H$13))</f>
        <v>#VALUE!</v>
      </c>
      <c r="P548" s="21"/>
      <c r="Q548" s="21"/>
      <c r="R548" s="21"/>
    </row>
    <row r="549" spans="1:18" x14ac:dyDescent="0.2">
      <c r="A549" s="17">
        <f>A548+data!$I$2</f>
        <v>6.9599999999998952</v>
      </c>
      <c r="B549" s="17">
        <f t="shared" si="41"/>
        <v>1.0964781961434487E-7</v>
      </c>
      <c r="C549" s="17">
        <f>(-data!$B$2)*((B549^3+data!$D$4*B549^2-(data!$F$2+data!$D$4*data!$A$2)*B549-data!$F$2*data!$D$4)/(B549^3+(data!$D$4+data!$C$2)*B549^2+(data!$D$4*data!$C$2-data!$R$2)*B549-data!$D$4*data!$F$2))</f>
        <v>9.9993613060430135</v>
      </c>
      <c r="D549" s="4">
        <f>(-data!$B$2)*((B549^3+data!$E$4*B549^2-(data!$F$2+data!$E$4*data!$A$2)*B549-data!$F$2*data!$E$4)/(B549^3+(data!$E$4+data!$C$2)*B549^2+(data!$E$4*data!$C$2-data!$R$2)*B549-data!$E$4*data!$F$2))</f>
        <v>9.6648602913029809</v>
      </c>
      <c r="E549" s="18">
        <f>IF(OR(A549&lt;data!$G$2,A549 &gt;data!$H$2),"",A549)</f>
        <v>6.9599999999998952</v>
      </c>
      <c r="F549" s="19">
        <f t="shared" si="40"/>
        <v>9.9993613060430135</v>
      </c>
      <c r="G549" s="19">
        <f t="shared" si="42"/>
        <v>9.6648602913029809</v>
      </c>
      <c r="H549" s="4" t="str">
        <f t="shared" si="43"/>
        <v/>
      </c>
      <c r="I549" s="4" t="e">
        <f>VLOOKUP(ROUND(A549,2),data!$B$6:$C$209,2,0)</f>
        <v>#N/A</v>
      </c>
      <c r="J549" s="4"/>
      <c r="K549" s="21">
        <f>sigmas!A549</f>
        <v>0</v>
      </c>
      <c r="L549" s="21">
        <f>sigmas!B549</f>
        <v>0</v>
      </c>
      <c r="M549" s="21">
        <f>sigmas!C549</f>
        <v>0</v>
      </c>
      <c r="N549" s="21">
        <f t="shared" si="44"/>
        <v>1</v>
      </c>
      <c r="O549" s="21" t="e">
        <f>LOG(N549/10^(-sgraph!$H$13))</f>
        <v>#VALUE!</v>
      </c>
      <c r="P549" s="21"/>
      <c r="Q549" s="21"/>
      <c r="R549" s="21"/>
    </row>
    <row r="550" spans="1:18" x14ac:dyDescent="0.2">
      <c r="A550" s="17">
        <f>A549+data!$I$2</f>
        <v>6.9699999999998949</v>
      </c>
      <c r="B550" s="17">
        <f t="shared" si="41"/>
        <v>1.0715193052378644E-7</v>
      </c>
      <c r="C550" s="17">
        <f>(-data!$B$2)*((B550^3+data!$D$4*B550^2-(data!$F$2+data!$D$4*data!$A$2)*B550-data!$F$2*data!$D$4)/(B550^3+(data!$D$4+data!$C$2)*B550^2+(data!$D$4*data!$C$2-data!$R$2)*B550-data!$D$4*data!$F$2))</f>
        <v>9.9993808839656673</v>
      </c>
      <c r="D550" s="4">
        <f>(-data!$B$2)*((B550^3+data!$E$4*B550^2-(data!$F$2+data!$E$4*data!$A$2)*B550-data!$F$2*data!$E$4)/(B550^3+(data!$E$4+data!$C$2)*B550^2+(data!$E$4*data!$C$2-data!$R$2)*B550-data!$E$4*data!$F$2))</f>
        <v>9.6722439926101185</v>
      </c>
      <c r="E550" s="18">
        <f>IF(OR(A550&lt;data!$G$2,A550 &gt;data!$H$2),"",A550)</f>
        <v>6.9699999999998949</v>
      </c>
      <c r="F550" s="19">
        <f t="shared" si="40"/>
        <v>9.9993808839656673</v>
      </c>
      <c r="G550" s="19">
        <f t="shared" si="42"/>
        <v>9.6722439926101185</v>
      </c>
      <c r="H550" s="4" t="str">
        <f t="shared" si="43"/>
        <v/>
      </c>
      <c r="I550" s="4" t="e">
        <f>VLOOKUP(ROUND(A550,2),data!$B$6:$C$209,2,0)</f>
        <v>#N/A</v>
      </c>
      <c r="J550" s="4"/>
      <c r="K550" s="21">
        <f>sigmas!A550</f>
        <v>0</v>
      </c>
      <c r="L550" s="21">
        <f>sigmas!B550</f>
        <v>0</v>
      </c>
      <c r="M550" s="21">
        <f>sigmas!C550</f>
        <v>0</v>
      </c>
      <c r="N550" s="21">
        <f t="shared" si="44"/>
        <v>1</v>
      </c>
      <c r="O550" s="21" t="e">
        <f>LOG(N550/10^(-sgraph!$H$13))</f>
        <v>#VALUE!</v>
      </c>
      <c r="P550" s="21"/>
      <c r="Q550" s="21"/>
      <c r="R550" s="21"/>
    </row>
    <row r="551" spans="1:18" x14ac:dyDescent="0.2">
      <c r="A551" s="17">
        <f>A550+data!$I$2</f>
        <v>6.9799999999998947</v>
      </c>
      <c r="B551" s="17">
        <f t="shared" si="41"/>
        <v>1.0471285480511517E-7</v>
      </c>
      <c r="C551" s="17">
        <f>(-data!$B$2)*((B551^3+data!$D$4*B551^2-(data!$F$2+data!$D$4*data!$A$2)*B551-data!$F$2*data!$D$4)/(B551^3+(data!$D$4+data!$C$2)*B551^2+(data!$D$4*data!$C$2-data!$R$2)*B551-data!$D$4*data!$F$2))</f>
        <v>9.9994001336868319</v>
      </c>
      <c r="D551" s="4">
        <f>(-data!$B$2)*((B551^3+data!$E$4*B551^2-(data!$F$2+data!$E$4*data!$A$2)*B551-data!$F$2*data!$E$4)/(B551^3+(data!$E$4+data!$C$2)*B551^2+(data!$E$4*data!$C$2-data!$R$2)*B551-data!$E$4*data!$F$2))</f>
        <v>9.6794706299084261</v>
      </c>
      <c r="E551" s="18">
        <f>IF(OR(A551&lt;data!$G$2,A551 &gt;data!$H$2),"",A551)</f>
        <v>6.9799999999998947</v>
      </c>
      <c r="F551" s="19">
        <f t="shared" si="40"/>
        <v>9.9994001336868319</v>
      </c>
      <c r="G551" s="19">
        <f t="shared" si="42"/>
        <v>9.6794706299084261</v>
      </c>
      <c r="H551" s="4" t="str">
        <f t="shared" si="43"/>
        <v/>
      </c>
      <c r="I551" s="4" t="e">
        <f>VLOOKUP(ROUND(A551,2),data!$B$6:$C$209,2,0)</f>
        <v>#N/A</v>
      </c>
      <c r="J551" s="4"/>
      <c r="K551" s="21">
        <f>sigmas!A551</f>
        <v>0</v>
      </c>
      <c r="L551" s="21">
        <f>sigmas!B551</f>
        <v>0</v>
      </c>
      <c r="M551" s="21">
        <f>sigmas!C551</f>
        <v>0</v>
      </c>
      <c r="N551" s="21">
        <f t="shared" si="44"/>
        <v>1</v>
      </c>
      <c r="O551" s="21" t="e">
        <f>LOG(N551/10^(-sgraph!$H$13))</f>
        <v>#VALUE!</v>
      </c>
      <c r="P551" s="21"/>
      <c r="Q551" s="21"/>
      <c r="R551" s="21"/>
    </row>
    <row r="552" spans="1:18" x14ac:dyDescent="0.2">
      <c r="A552" s="17">
        <f>A551+data!$I$2</f>
        <v>6.9899999999998945</v>
      </c>
      <c r="B552" s="17">
        <f t="shared" si="41"/>
        <v>1.0232929922810006E-7</v>
      </c>
      <c r="C552" s="17">
        <f>(-data!$B$2)*((B552^3+data!$D$4*B552^2-(data!$F$2+data!$D$4*data!$A$2)*B552-data!$F$2*data!$D$4)/(B552^3+(data!$D$4+data!$C$2)*B552^2+(data!$D$4*data!$C$2-data!$R$2)*B552-data!$D$4*data!$F$2))</f>
        <v>9.999419065410267</v>
      </c>
      <c r="D552" s="4">
        <f>(-data!$B$2)*((B552^3+data!$E$4*B552^2-(data!$F$2+data!$E$4*data!$A$2)*B552-data!$F$2*data!$E$4)/(B552^3+(data!$E$4+data!$C$2)*B552^2+(data!$E$4*data!$C$2-data!$R$2)*B552-data!$E$4*data!$F$2))</f>
        <v>9.6865433142374648</v>
      </c>
      <c r="E552" s="18">
        <f>IF(OR(A552&lt;data!$G$2,A552 &gt;data!$H$2),"",A552)</f>
        <v>6.9899999999998945</v>
      </c>
      <c r="F552" s="19">
        <f t="shared" si="40"/>
        <v>9.999419065410267</v>
      </c>
      <c r="G552" s="19">
        <f t="shared" si="42"/>
        <v>9.6865433142374648</v>
      </c>
      <c r="H552" s="4" t="str">
        <f t="shared" si="43"/>
        <v/>
      </c>
      <c r="I552" s="4" t="e">
        <f>VLOOKUP(ROUND(A552,2),data!$B$6:$C$209,2,0)</f>
        <v>#N/A</v>
      </c>
      <c r="J552" s="4"/>
      <c r="K552" s="21">
        <f>sigmas!A552</f>
        <v>0</v>
      </c>
      <c r="L552" s="21">
        <f>sigmas!B552</f>
        <v>0</v>
      </c>
      <c r="M552" s="21">
        <f>sigmas!C552</f>
        <v>0</v>
      </c>
      <c r="N552" s="21">
        <f t="shared" si="44"/>
        <v>1</v>
      </c>
      <c r="O552" s="21" t="e">
        <f>LOG(N552/10^(-sgraph!$H$13))</f>
        <v>#VALUE!</v>
      </c>
      <c r="P552" s="21"/>
      <c r="Q552" s="21"/>
      <c r="R552" s="21"/>
    </row>
    <row r="553" spans="1:18" x14ac:dyDescent="0.2">
      <c r="A553" s="17">
        <f>A552+data!$I$2</f>
        <v>6.9999999999998943</v>
      </c>
      <c r="B553" s="17">
        <f t="shared" si="41"/>
        <v>1.000000000000241E-7</v>
      </c>
      <c r="C553" s="17">
        <f>(-data!$B$2)*((B553^3+data!$D$4*B553^2-(data!$F$2+data!$D$4*data!$A$2)*B553-data!$F$2*data!$D$4)/(B553^3+(data!$D$4+data!$C$2)*B553^2+(data!$D$4*data!$C$2-data!$R$2)*B553-data!$D$4*data!$F$2))</f>
        <v>9.999437689171252</v>
      </c>
      <c r="D553" s="4">
        <f>(-data!$B$2)*((B553^3+data!$E$4*B553^2-(data!$F$2+data!$E$4*data!$A$2)*B553-data!$F$2*data!$E$4)/(B553^3+(data!$E$4+data!$C$2)*B553^2+(data!$E$4*data!$C$2-data!$R$2)*B553-data!$E$4*data!$F$2))</f>
        <v>9.6934651054068652</v>
      </c>
      <c r="E553" s="18">
        <f>IF(OR(A553&lt;data!$G$2,A553 &gt;data!$H$2),"",A553)</f>
        <v>6.9999999999998943</v>
      </c>
      <c r="F553" s="19">
        <f t="shared" si="40"/>
        <v>9.999437689171252</v>
      </c>
      <c r="G553" s="19">
        <f t="shared" si="42"/>
        <v>9.6934651054068652</v>
      </c>
      <c r="H553" s="4" t="str">
        <f t="shared" si="43"/>
        <v/>
      </c>
      <c r="I553" s="4" t="e">
        <f>VLOOKUP(ROUND(A553,2),data!$B$6:$C$209,2,0)</f>
        <v>#N/A</v>
      </c>
      <c r="J553" s="4"/>
      <c r="K553" s="21">
        <f>sigmas!A553</f>
        <v>0</v>
      </c>
      <c r="L553" s="21">
        <f>sigmas!B553</f>
        <v>0</v>
      </c>
      <c r="M553" s="21">
        <f>sigmas!C553</f>
        <v>0</v>
      </c>
      <c r="N553" s="21">
        <f t="shared" si="44"/>
        <v>1</v>
      </c>
      <c r="O553" s="21" t="e">
        <f>LOG(N553/10^(-sgraph!$H$13))</f>
        <v>#VALUE!</v>
      </c>
      <c r="P553" s="21"/>
      <c r="Q553" s="21"/>
      <c r="R553" s="21"/>
    </row>
    <row r="554" spans="1:18" x14ac:dyDescent="0.2">
      <c r="A554" s="17">
        <f>A553+data!$I$2</f>
        <v>7.0099999999998941</v>
      </c>
      <c r="B554" s="17">
        <f t="shared" si="41"/>
        <v>9.7723722095604628E-8</v>
      </c>
      <c r="C554" s="17">
        <f>(-data!$B$2)*((B554^3+data!$D$4*B554^2-(data!$F$2+data!$D$4*data!$A$2)*B554-data!$F$2*data!$D$4)/(B554^3+(data!$D$4+data!$C$2)*B554^2+(data!$D$4*data!$C$2-data!$R$2)*B554-data!$D$4*data!$F$2))</f>
        <v>9.9994560148418916</v>
      </c>
      <c r="D554" s="4">
        <f>(-data!$B$2)*((B554^3+data!$E$4*B554^2-(data!$F$2+data!$E$4*data!$A$2)*B554-data!$F$2*data!$E$4)/(B554^3+(data!$E$4+data!$C$2)*B554^2+(data!$E$4*data!$C$2-data!$R$2)*B554-data!$E$4*data!$F$2))</f>
        <v>9.7002390123794449</v>
      </c>
      <c r="E554" s="18">
        <f>IF(OR(A554&lt;data!$G$2,A554 &gt;data!$H$2),"",A554)</f>
        <v>7.0099999999998941</v>
      </c>
      <c r="F554" s="19">
        <f t="shared" si="40"/>
        <v>9.9994560148418916</v>
      </c>
      <c r="G554" s="19">
        <f t="shared" si="42"/>
        <v>9.7002390123794449</v>
      </c>
      <c r="H554" s="4" t="str">
        <f t="shared" si="43"/>
        <v/>
      </c>
      <c r="I554" s="4" t="e">
        <f>VLOOKUP(ROUND(A554,2),data!$B$6:$C$209,2,0)</f>
        <v>#N/A</v>
      </c>
      <c r="J554" s="4"/>
      <c r="K554" s="21">
        <f>sigmas!A554</f>
        <v>0</v>
      </c>
      <c r="L554" s="21">
        <f>sigmas!B554</f>
        <v>0</v>
      </c>
      <c r="M554" s="21">
        <f>sigmas!C554</f>
        <v>0</v>
      </c>
      <c r="N554" s="21">
        <f t="shared" si="44"/>
        <v>1</v>
      </c>
      <c r="O554" s="21" t="e">
        <f>LOG(N554/10^(-sgraph!$H$13))</f>
        <v>#VALUE!</v>
      </c>
      <c r="P554" s="21"/>
      <c r="Q554" s="21"/>
      <c r="R554" s="21"/>
    </row>
    <row r="555" spans="1:18" x14ac:dyDescent="0.2">
      <c r="A555" s="17">
        <f>A554+data!$I$2</f>
        <v>7.0199999999998939</v>
      </c>
      <c r="B555" s="17">
        <f t="shared" si="41"/>
        <v>9.5499258602166624E-8</v>
      </c>
      <c r="C555" s="17">
        <f>(-data!$B$2)*((B555^3+data!$D$4*B555^2-(data!$F$2+data!$D$4*data!$A$2)*B555-data!$F$2*data!$D$4)/(B555^3+(data!$D$4+data!$C$2)*B555^2+(data!$D$4*data!$C$2-data!$R$2)*B555-data!$D$4*data!$F$2))</f>
        <v>9.9994740521363585</v>
      </c>
      <c r="D555" s="4">
        <f>(-data!$B$2)*((B555^3+data!$E$4*B555^2-(data!$F$2+data!$E$4*data!$A$2)*B555-data!$F$2*data!$E$4)/(B555^3+(data!$E$4+data!$C$2)*B555^2+(data!$E$4*data!$C$2-data!$R$2)*B555-data!$E$4*data!$F$2))</f>
        <v>9.7068679936751234</v>
      </c>
      <c r="E555" s="18">
        <f>IF(OR(A555&lt;data!$G$2,A555 &gt;data!$H$2),"",A555)</f>
        <v>7.0199999999998939</v>
      </c>
      <c r="F555" s="19">
        <f t="shared" si="40"/>
        <v>9.9994740521363585</v>
      </c>
      <c r="G555" s="19">
        <f t="shared" si="42"/>
        <v>9.7068679936751234</v>
      </c>
      <c r="H555" s="4" t="str">
        <f t="shared" si="43"/>
        <v/>
      </c>
      <c r="I555" s="4" t="e">
        <f>VLOOKUP(ROUND(A555,2),data!$B$6:$C$209,2,0)</f>
        <v>#N/A</v>
      </c>
      <c r="J555" s="4"/>
      <c r="K555" s="21">
        <f>sigmas!A555</f>
        <v>0</v>
      </c>
      <c r="L555" s="21">
        <f>sigmas!B555</f>
        <v>0</v>
      </c>
      <c r="M555" s="21">
        <f>sigmas!C555</f>
        <v>0</v>
      </c>
      <c r="N555" s="21">
        <f t="shared" si="44"/>
        <v>1</v>
      </c>
      <c r="O555" s="21" t="e">
        <f>LOG(N555/10^(-sgraph!$H$13))</f>
        <v>#VALUE!</v>
      </c>
      <c r="P555" s="21"/>
      <c r="Q555" s="21"/>
      <c r="R555" s="21"/>
    </row>
    <row r="556" spans="1:18" x14ac:dyDescent="0.2">
      <c r="A556" s="17">
        <f>A555+data!$I$2</f>
        <v>7.0299999999998937</v>
      </c>
      <c r="B556" s="17">
        <f t="shared" si="41"/>
        <v>9.3325430079721955E-8</v>
      </c>
      <c r="C556" s="17">
        <f>(-data!$B$2)*((B556^3+data!$D$4*B556^2-(data!$F$2+data!$D$4*data!$A$2)*B556-data!$F$2*data!$D$4)/(B556^3+(data!$D$4+data!$C$2)*B556^2+(data!$D$4*data!$C$2-data!$R$2)*B556-data!$D$4*data!$F$2))</f>
        <v>9.9994918106160284</v>
      </c>
      <c r="D556" s="4">
        <f>(-data!$B$2)*((B556^3+data!$E$4*B556^2-(data!$F$2+data!$E$4*data!$A$2)*B556-data!$F$2*data!$E$4)/(B556^3+(data!$E$4+data!$C$2)*B556^2+(data!$E$4*data!$C$2-data!$R$2)*B556-data!$E$4*data!$F$2))</f>
        <v>9.7133549577941647</v>
      </c>
      <c r="E556" s="18">
        <f>IF(OR(A556&lt;data!$G$2,A556 &gt;data!$H$2),"",A556)</f>
        <v>7.0299999999998937</v>
      </c>
      <c r="F556" s="19">
        <f t="shared" si="40"/>
        <v>9.9994918106160284</v>
      </c>
      <c r="G556" s="19">
        <f t="shared" si="42"/>
        <v>9.7133549577941647</v>
      </c>
      <c r="H556" s="4" t="str">
        <f t="shared" si="43"/>
        <v/>
      </c>
      <c r="I556" s="4" t="e">
        <f>VLOOKUP(ROUND(A556,2),data!$B$6:$C$209,2,0)</f>
        <v>#N/A</v>
      </c>
      <c r="J556" s="4"/>
      <c r="K556" s="21">
        <f>sigmas!A556</f>
        <v>0</v>
      </c>
      <c r="L556" s="21">
        <f>sigmas!B556</f>
        <v>0</v>
      </c>
      <c r="M556" s="21">
        <f>sigmas!C556</f>
        <v>0</v>
      </c>
      <c r="N556" s="21">
        <f t="shared" si="44"/>
        <v>1</v>
      </c>
      <c r="O556" s="21" t="e">
        <f>LOG(N556/10^(-sgraph!$H$13))</f>
        <v>#VALUE!</v>
      </c>
      <c r="P556" s="21"/>
      <c r="Q556" s="21"/>
      <c r="R556" s="21"/>
    </row>
    <row r="557" spans="1:18" x14ac:dyDescent="0.2">
      <c r="A557" s="17">
        <f>A556+data!$I$2</f>
        <v>7.0399999999998935</v>
      </c>
      <c r="B557" s="17">
        <f t="shared" si="41"/>
        <v>9.1201083935613304E-8</v>
      </c>
      <c r="C557" s="17">
        <f>(-data!$B$2)*((B557^3+data!$D$4*B557^2-(data!$F$2+data!$D$4*data!$A$2)*B557-data!$F$2*data!$D$4)/(B557^3+(data!$D$4+data!$C$2)*B557^2+(data!$D$4*data!$C$2-data!$R$2)*B557-data!$D$4*data!$F$2))</f>
        <v>9.9995092996945498</v>
      </c>
      <c r="D557" s="4">
        <f>(-data!$B$2)*((B557^3+data!$E$4*B557^2-(data!$F$2+data!$E$4*data!$A$2)*B557-data!$F$2*data!$E$4)/(B557^3+(data!$E$4+data!$C$2)*B557^2+(data!$E$4*data!$C$2-data!$R$2)*B557-data!$E$4*data!$F$2))</f>
        <v>9.719702763658395</v>
      </c>
      <c r="E557" s="18">
        <f>IF(OR(A557&lt;data!$G$2,A557 &gt;data!$H$2),"",A557)</f>
        <v>7.0399999999998935</v>
      </c>
      <c r="F557" s="19">
        <f t="shared" si="40"/>
        <v>9.9995092996945498</v>
      </c>
      <c r="G557" s="19">
        <f t="shared" si="42"/>
        <v>9.719702763658395</v>
      </c>
      <c r="H557" s="4" t="str">
        <f t="shared" si="43"/>
        <v/>
      </c>
      <c r="I557" s="4" t="e">
        <f>VLOOKUP(ROUND(A557,2),data!$B$6:$C$209,2,0)</f>
        <v>#N/A</v>
      </c>
      <c r="J557" s="4"/>
      <c r="K557" s="21">
        <f>sigmas!A557</f>
        <v>0</v>
      </c>
      <c r="L557" s="21">
        <f>sigmas!B557</f>
        <v>0</v>
      </c>
      <c r="M557" s="21">
        <f>sigmas!C557</f>
        <v>0</v>
      </c>
      <c r="N557" s="21">
        <f t="shared" si="44"/>
        <v>1</v>
      </c>
      <c r="O557" s="21" t="e">
        <f>LOG(N557/10^(-sgraph!$H$13))</f>
        <v>#VALUE!</v>
      </c>
      <c r="P557" s="21"/>
      <c r="Q557" s="21"/>
      <c r="R557" s="21"/>
    </row>
    <row r="558" spans="1:18" x14ac:dyDescent="0.2">
      <c r="A558" s="17">
        <f>A557+data!$I$2</f>
        <v>7.0499999999998932</v>
      </c>
      <c r="B558" s="17">
        <f t="shared" si="41"/>
        <v>8.9125093813396388E-8</v>
      </c>
      <c r="C558" s="17">
        <f>(-data!$B$2)*((B558^3+data!$D$4*B558^2-(data!$F$2+data!$D$4*data!$A$2)*B558-data!$F$2*data!$D$4)/(B558^3+(data!$D$4+data!$C$2)*B558^2+(data!$D$4*data!$C$2-data!$R$2)*B558-data!$D$4*data!$F$2))</f>
        <v>9.9995265286428197</v>
      </c>
      <c r="D558" s="4">
        <f>(-data!$B$2)*((B558^3+data!$E$4*B558^2-(data!$F$2+data!$E$4*data!$A$2)*B558-data!$F$2*data!$E$4)/(B558^3+(data!$E$4+data!$C$2)*B558^2+(data!$E$4*data!$C$2-data!$R$2)*B558-data!$E$4*data!$F$2))</f>
        <v>9.7259142210690399</v>
      </c>
      <c r="E558" s="18">
        <f>IF(OR(A558&lt;data!$G$2,A558 &gt;data!$H$2),"",A558)</f>
        <v>7.0499999999998932</v>
      </c>
      <c r="F558" s="19">
        <f t="shared" si="40"/>
        <v>9.9995265286428197</v>
      </c>
      <c r="G558" s="19">
        <f t="shared" si="42"/>
        <v>9.7259142210690399</v>
      </c>
      <c r="H558" s="4" t="str">
        <f t="shared" si="43"/>
        <v/>
      </c>
      <c r="I558" s="4" t="e">
        <f>VLOOKUP(ROUND(A558,2),data!$B$6:$C$209,2,0)</f>
        <v>#N/A</v>
      </c>
      <c r="J558" s="4"/>
      <c r="K558" s="21">
        <f>sigmas!A558</f>
        <v>0</v>
      </c>
      <c r="L558" s="21">
        <f>sigmas!B558</f>
        <v>0</v>
      </c>
      <c r="M558" s="21">
        <f>sigmas!C558</f>
        <v>0</v>
      </c>
      <c r="N558" s="21">
        <f t="shared" si="44"/>
        <v>1</v>
      </c>
      <c r="O558" s="21" t="e">
        <f>LOG(N558/10^(-sgraph!$H$13))</f>
        <v>#VALUE!</v>
      </c>
      <c r="P558" s="21"/>
      <c r="Q558" s="21"/>
      <c r="R558" s="21"/>
    </row>
    <row r="559" spans="1:18" x14ac:dyDescent="0.2">
      <c r="A559" s="17">
        <f>A558+data!$I$2</f>
        <v>7.059999999999893</v>
      </c>
      <c r="B559" s="17">
        <f t="shared" si="41"/>
        <v>8.7096358995629409E-8</v>
      </c>
      <c r="C559" s="17">
        <f>(-data!$B$2)*((B559^3+data!$D$4*B559^2-(data!$F$2+data!$D$4*data!$A$2)*B559-data!$F$2*data!$D$4)/(B559^3+(data!$D$4+data!$C$2)*B559^2+(data!$D$4*data!$C$2-data!$R$2)*B559-data!$D$4*data!$F$2))</f>
        <v>9.9995435065939251</v>
      </c>
      <c r="D559" s="4">
        <f>(-data!$B$2)*((B559^3+data!$E$4*B559^2-(data!$F$2+data!$E$4*data!$A$2)*B559-data!$F$2*data!$E$4)/(B559^3+(data!$E$4+data!$C$2)*B559^2+(data!$E$4*data!$C$2-data!$R$2)*B559-data!$E$4*data!$F$2))</f>
        <v>9.7319920911798814</v>
      </c>
      <c r="E559" s="18">
        <f>IF(OR(A559&lt;data!$G$2,A559 &gt;data!$H$2),"",A559)</f>
        <v>7.059999999999893</v>
      </c>
      <c r="F559" s="19">
        <f t="shared" si="40"/>
        <v>9.9995435065939251</v>
      </c>
      <c r="G559" s="19">
        <f t="shared" si="42"/>
        <v>9.7319920911798814</v>
      </c>
      <c r="H559" s="4" t="str">
        <f t="shared" si="43"/>
        <v/>
      </c>
      <c r="I559" s="4" t="e">
        <f>VLOOKUP(ROUND(A559,2),data!$B$6:$C$209,2,0)</f>
        <v>#N/A</v>
      </c>
      <c r="J559" s="4"/>
      <c r="K559" s="21">
        <f>sigmas!A559</f>
        <v>0</v>
      </c>
      <c r="L559" s="21">
        <f>sigmas!B559</f>
        <v>0</v>
      </c>
      <c r="M559" s="21">
        <f>sigmas!C559</f>
        <v>0</v>
      </c>
      <c r="N559" s="21">
        <f t="shared" si="44"/>
        <v>1</v>
      </c>
      <c r="O559" s="21" t="e">
        <f>LOG(N559/10^(-sgraph!$H$13))</f>
        <v>#VALUE!</v>
      </c>
      <c r="P559" s="21"/>
      <c r="Q559" s="21"/>
      <c r="R559" s="21"/>
    </row>
    <row r="560" spans="1:18" x14ac:dyDescent="0.2">
      <c r="A560" s="17">
        <f>A559+data!$I$2</f>
        <v>7.0699999999998928</v>
      </c>
      <c r="B560" s="17">
        <f t="shared" si="41"/>
        <v>8.5113803820258517E-8</v>
      </c>
      <c r="C560" s="17">
        <f>(-data!$B$2)*((B560^3+data!$D$4*B560^2-(data!$F$2+data!$D$4*data!$A$2)*B560-data!$F$2*data!$D$4)/(B560^3+(data!$D$4+data!$C$2)*B560^2+(data!$D$4*data!$C$2-data!$R$2)*B560-data!$D$4*data!$F$2))</f>
        <v>9.9995602425479362</v>
      </c>
      <c r="D560" s="4">
        <f>(-data!$B$2)*((B560^3+data!$E$4*B560^2-(data!$F$2+data!$E$4*data!$A$2)*B560-data!$F$2*data!$E$4)/(B560^3+(data!$E$4+data!$C$2)*B560^2+(data!$E$4*data!$C$2-data!$R$2)*B560-data!$E$4*data!$F$2))</f>
        <v>9.7379390869845359</v>
      </c>
      <c r="E560" s="18">
        <f>IF(OR(A560&lt;data!$G$2,A560 &gt;data!$H$2),"",A560)</f>
        <v>7.0699999999998928</v>
      </c>
      <c r="F560" s="19">
        <f t="shared" si="40"/>
        <v>9.9995602425479362</v>
      </c>
      <c r="G560" s="19">
        <f t="shared" si="42"/>
        <v>9.7379390869845359</v>
      </c>
      <c r="H560" s="4" t="str">
        <f t="shared" si="43"/>
        <v/>
      </c>
      <c r="I560" s="4" t="e">
        <f>VLOOKUP(ROUND(A560,2),data!$B$6:$C$209,2,0)</f>
        <v>#N/A</v>
      </c>
      <c r="J560" s="4"/>
      <c r="K560" s="21">
        <f>sigmas!A560</f>
        <v>0</v>
      </c>
      <c r="L560" s="21">
        <f>sigmas!B560</f>
        <v>0</v>
      </c>
      <c r="M560" s="21">
        <f>sigmas!C560</f>
        <v>0</v>
      </c>
      <c r="N560" s="21">
        <f t="shared" si="44"/>
        <v>1</v>
      </c>
      <c r="O560" s="21" t="e">
        <f>LOG(N560/10^(-sgraph!$H$13))</f>
        <v>#VALUE!</v>
      </c>
      <c r="P560" s="21"/>
      <c r="Q560" s="21"/>
      <c r="R560" s="21"/>
    </row>
    <row r="561" spans="1:18" x14ac:dyDescent="0.2">
      <c r="A561" s="17">
        <f>A560+data!$I$2</f>
        <v>7.0799999999998926</v>
      </c>
      <c r="B561" s="17">
        <f t="shared" si="41"/>
        <v>8.3176377110287509E-8</v>
      </c>
      <c r="C561" s="17">
        <f>(-data!$B$2)*((B561^3+data!$D$4*B561^2-(data!$F$2+data!$D$4*data!$A$2)*B561-data!$F$2*data!$D$4)/(B561^3+(data!$D$4+data!$C$2)*B561^2+(data!$D$4*data!$C$2-data!$R$2)*B561-data!$D$4*data!$F$2))</f>
        <v>9.9995767453767126</v>
      </c>
      <c r="D561" s="4">
        <f>(-data!$B$2)*((B561^3+data!$E$4*B561^2-(data!$F$2+data!$E$4*data!$A$2)*B561-data!$F$2*data!$E$4)/(B561^3+(data!$E$4+data!$C$2)*B561^2+(data!$E$4*data!$C$2-data!$R$2)*B561-data!$E$4*data!$F$2))</f>
        <v>9.7437578738166604</v>
      </c>
      <c r="E561" s="18">
        <f>IF(OR(A561&lt;data!$G$2,A561 &gt;data!$H$2),"",A561)</f>
        <v>7.0799999999998926</v>
      </c>
      <c r="F561" s="19">
        <f t="shared" si="40"/>
        <v>9.9995767453767126</v>
      </c>
      <c r="G561" s="19">
        <f t="shared" si="42"/>
        <v>9.7437578738166604</v>
      </c>
      <c r="H561" s="4" t="str">
        <f t="shared" si="43"/>
        <v/>
      </c>
      <c r="I561" s="4" t="e">
        <f>VLOOKUP(ROUND(A561,2),data!$B$6:$C$209,2,0)</f>
        <v>#N/A</v>
      </c>
      <c r="J561" s="4"/>
      <c r="K561" s="21">
        <f>sigmas!A561</f>
        <v>0</v>
      </c>
      <c r="L561" s="21">
        <f>sigmas!B561</f>
        <v>0</v>
      </c>
      <c r="M561" s="21">
        <f>sigmas!C561</f>
        <v>0</v>
      </c>
      <c r="N561" s="21">
        <f t="shared" si="44"/>
        <v>1</v>
      </c>
      <c r="O561" s="21" t="e">
        <f>LOG(N561/10^(-sgraph!$H$13))</f>
        <v>#VALUE!</v>
      </c>
      <c r="P561" s="21"/>
      <c r="Q561" s="21"/>
      <c r="R561" s="21"/>
    </row>
    <row r="562" spans="1:18" x14ac:dyDescent="0.2">
      <c r="A562" s="17">
        <f>A561+data!$I$2</f>
        <v>7.0899999999998924</v>
      </c>
      <c r="B562" s="17">
        <f t="shared" si="41"/>
        <v>8.1283051616429869E-8</v>
      </c>
      <c r="C562" s="17">
        <f>(-data!$B$2)*((B562^3+data!$D$4*B562^2-(data!$F$2+data!$D$4*data!$A$2)*B562-data!$F$2*data!$D$4)/(B562^3+(data!$D$4+data!$C$2)*B562^2+(data!$D$4*data!$C$2-data!$R$2)*B562-data!$D$4*data!$F$2))</f>
        <v>9.9995930238285879</v>
      </c>
      <c r="D562" s="4">
        <f>(-data!$B$2)*((B562^3+data!$E$4*B562^2-(data!$F$2+data!$E$4*data!$A$2)*B562-data!$F$2*data!$E$4)/(B562^3+(data!$E$4+data!$C$2)*B562^2+(data!$E$4*data!$C$2-data!$R$2)*B562-data!$E$4*data!$F$2))</f>
        <v>9.749451069861955</v>
      </c>
      <c r="E562" s="18">
        <f>IF(OR(A562&lt;data!$G$2,A562 &gt;data!$H$2),"",A562)</f>
        <v>7.0899999999998924</v>
      </c>
      <c r="F562" s="19">
        <f t="shared" si="40"/>
        <v>9.9995930238285879</v>
      </c>
      <c r="G562" s="19">
        <f t="shared" si="42"/>
        <v>9.749451069861955</v>
      </c>
      <c r="H562" s="4" t="str">
        <f t="shared" si="43"/>
        <v/>
      </c>
      <c r="I562" s="4" t="e">
        <f>VLOOKUP(ROUND(A562,2),data!$B$6:$C$209,2,0)</f>
        <v>#N/A</v>
      </c>
      <c r="J562" s="4"/>
      <c r="K562" s="21">
        <f>sigmas!A562</f>
        <v>0</v>
      </c>
      <c r="L562" s="21">
        <f>sigmas!B562</f>
        <v>0</v>
      </c>
      <c r="M562" s="21">
        <f>sigmas!C562</f>
        <v>0</v>
      </c>
      <c r="N562" s="21">
        <f t="shared" si="44"/>
        <v>1</v>
      </c>
      <c r="O562" s="21" t="e">
        <f>LOG(N562/10^(-sgraph!$H$13))</f>
        <v>#VALUE!</v>
      </c>
      <c r="P562" s="21"/>
      <c r="Q562" s="21"/>
      <c r="R562" s="21"/>
    </row>
    <row r="563" spans="1:18" x14ac:dyDescent="0.2">
      <c r="A563" s="17">
        <f>A562+data!$I$2</f>
        <v>7.0999999999998922</v>
      </c>
      <c r="B563" s="17">
        <f t="shared" si="41"/>
        <v>7.9432823472447648E-8</v>
      </c>
      <c r="C563" s="17">
        <f>(-data!$B$2)*((B563^3+data!$D$4*B563^2-(data!$F$2+data!$D$4*data!$A$2)*B563-data!$F$2*data!$D$4)/(B563^3+(data!$D$4+data!$C$2)*B563^2+(data!$D$4*data!$C$2-data!$R$2)*B563-data!$D$4*data!$F$2))</f>
        <v>9.9996090865330043</v>
      </c>
      <c r="D563" s="4">
        <f>(-data!$B$2)*((B563^3+data!$E$4*B563^2-(data!$F$2+data!$E$4*data!$A$2)*B563-data!$F$2*data!$E$4)/(B563^3+(data!$E$4+data!$C$2)*B563^2+(data!$E$4*data!$C$2-data!$R$2)*B563-data!$E$4*data!$F$2))</f>
        <v>9.7550212466808777</v>
      </c>
      <c r="E563" s="18">
        <f>IF(OR(A563&lt;data!$G$2,A563 &gt;data!$H$2),"",A563)</f>
        <v>7.0999999999998922</v>
      </c>
      <c r="F563" s="19">
        <f t="shared" si="40"/>
        <v>9.9996090865330043</v>
      </c>
      <c r="G563" s="19">
        <f t="shared" si="42"/>
        <v>9.7550212466808777</v>
      </c>
      <c r="H563" s="4" t="str">
        <f t="shared" si="43"/>
        <v/>
      </c>
      <c r="I563" s="4" t="e">
        <f>VLOOKUP(ROUND(A563,2),data!$B$6:$C$209,2,0)</f>
        <v>#N/A</v>
      </c>
      <c r="J563" s="4"/>
      <c r="K563" s="21">
        <f>sigmas!A563</f>
        <v>0</v>
      </c>
      <c r="L563" s="21">
        <f>sigmas!B563</f>
        <v>0</v>
      </c>
      <c r="M563" s="21">
        <f>sigmas!C563</f>
        <v>0</v>
      </c>
      <c r="N563" s="21">
        <f t="shared" si="44"/>
        <v>1</v>
      </c>
      <c r="O563" s="21" t="e">
        <f>LOG(N563/10^(-sgraph!$H$13))</f>
        <v>#VALUE!</v>
      </c>
      <c r="P563" s="21"/>
      <c r="Q563" s="21"/>
      <c r="R563" s="21"/>
    </row>
    <row r="564" spans="1:18" x14ac:dyDescent="0.2">
      <c r="A564" s="17">
        <f>A563+data!$I$2</f>
        <v>7.109999999999892</v>
      </c>
      <c r="B564" s="17">
        <f t="shared" si="41"/>
        <v>7.7624711662888242E-8</v>
      </c>
      <c r="C564" s="17">
        <f>(-data!$B$2)*((B564^3+data!$D$4*B564^2-(data!$F$2+data!$D$4*data!$A$2)*B564-data!$F$2*data!$D$4)/(B564^3+(data!$D$4+data!$C$2)*B564^2+(data!$D$4*data!$C$2-data!$R$2)*B564-data!$D$4*data!$F$2))</f>
        <v>9.999624942005088</v>
      </c>
      <c r="D564" s="4">
        <f>(-data!$B$2)*((B564^3+data!$E$4*B564^2-(data!$F$2+data!$E$4*data!$A$2)*B564-data!$F$2*data!$E$4)/(B564^3+(data!$E$4+data!$C$2)*B564^2+(data!$E$4*data!$C$2-data!$R$2)*B564-data!$E$4*data!$F$2))</f>
        <v>9.7604709297410768</v>
      </c>
      <c r="E564" s="18">
        <f>IF(OR(A564&lt;data!$G$2,A564 &gt;data!$H$2),"",A564)</f>
        <v>7.109999999999892</v>
      </c>
      <c r="F564" s="19">
        <f t="shared" si="40"/>
        <v>9.999624942005088</v>
      </c>
      <c r="G564" s="19">
        <f t="shared" si="42"/>
        <v>9.7604709297410768</v>
      </c>
      <c r="H564" s="4" t="str">
        <f t="shared" si="43"/>
        <v/>
      </c>
      <c r="I564" s="4" t="e">
        <f>VLOOKUP(ROUND(A564,2),data!$B$6:$C$209,2,0)</f>
        <v>#N/A</v>
      </c>
      <c r="J564" s="4"/>
      <c r="K564" s="21">
        <f>sigmas!A564</f>
        <v>0</v>
      </c>
      <c r="L564" s="21">
        <f>sigmas!B564</f>
        <v>0</v>
      </c>
      <c r="M564" s="21">
        <f>sigmas!C564</f>
        <v>0</v>
      </c>
      <c r="N564" s="21">
        <f t="shared" si="44"/>
        <v>1</v>
      </c>
      <c r="O564" s="21" t="e">
        <f>LOG(N564/10^(-sgraph!$H$13))</f>
        <v>#VALUE!</v>
      </c>
      <c r="P564" s="21"/>
      <c r="Q564" s="21"/>
      <c r="R564" s="21"/>
    </row>
    <row r="565" spans="1:18" x14ac:dyDescent="0.2">
      <c r="A565" s="17">
        <f>A564+data!$I$2</f>
        <v>7.1199999999998917</v>
      </c>
      <c r="B565" s="17">
        <f t="shared" si="41"/>
        <v>7.5857757502937282E-8</v>
      </c>
      <c r="C565" s="17">
        <f>(-data!$B$2)*((B565^3+data!$D$4*B565^2-(data!$F$2+data!$D$4*data!$A$2)*B565-data!$F$2*data!$D$4)/(B565^3+(data!$D$4+data!$C$2)*B565^2+(data!$D$4*data!$C$2-data!$R$2)*B565-data!$D$4*data!$F$2))</f>
        <v>9.99964059865016</v>
      </c>
      <c r="D565" s="4">
        <f>(-data!$B$2)*((B565^3+data!$E$4*B565^2-(data!$F$2+data!$E$4*data!$A$2)*B565-data!$F$2*data!$E$4)/(B565^3+(data!$E$4+data!$C$2)*B565^2+(data!$E$4*data!$C$2-data!$R$2)*B565-data!$E$4*data!$F$2))</f>
        <v>9.7658025989584889</v>
      </c>
      <c r="E565" s="18">
        <f>IF(OR(A565&lt;data!$G$2,A565 &gt;data!$H$2),"",A565)</f>
        <v>7.1199999999998917</v>
      </c>
      <c r="F565" s="19">
        <f t="shared" si="40"/>
        <v>9.99964059865016</v>
      </c>
      <c r="G565" s="19">
        <f t="shared" si="42"/>
        <v>9.7658025989584889</v>
      </c>
      <c r="H565" s="4" t="str">
        <f t="shared" si="43"/>
        <v/>
      </c>
      <c r="I565" s="4" t="e">
        <f>VLOOKUP(ROUND(A565,2),data!$B$6:$C$209,2,0)</f>
        <v>#N/A</v>
      </c>
      <c r="J565" s="4"/>
      <c r="K565" s="21">
        <f>sigmas!A565</f>
        <v>0</v>
      </c>
      <c r="L565" s="21">
        <f>sigmas!B565</f>
        <v>0</v>
      </c>
      <c r="M565" s="21">
        <f>sigmas!C565</f>
        <v>0</v>
      </c>
      <c r="N565" s="21">
        <f t="shared" si="44"/>
        <v>1</v>
      </c>
      <c r="O565" s="21" t="e">
        <f>LOG(N565/10^(-sgraph!$H$13))</f>
        <v>#VALUE!</v>
      </c>
      <c r="P565" s="21"/>
      <c r="Q565" s="21"/>
      <c r="R565" s="21"/>
    </row>
    <row r="566" spans="1:18" x14ac:dyDescent="0.2">
      <c r="A566" s="17">
        <f>A565+data!$I$2</f>
        <v>7.1299999999998915</v>
      </c>
      <c r="B566" s="17">
        <f t="shared" si="41"/>
        <v>7.4131024130110241E-8</v>
      </c>
      <c r="C566" s="17">
        <f>(-data!$B$2)*((B566^3+data!$D$4*B566^2-(data!$F$2+data!$D$4*data!$A$2)*B566-data!$F$2*data!$D$4)/(B566^3+(data!$D$4+data!$C$2)*B566^2+(data!$D$4*data!$C$2-data!$R$2)*B566-data!$D$4*data!$F$2))</f>
        <v>9.9996560647681836</v>
      </c>
      <c r="D566" s="4">
        <f>(-data!$B$2)*((B566^3+data!$E$4*B566^2-(data!$F$2+data!$E$4*data!$A$2)*B566-data!$F$2*data!$E$4)/(B566^3+(data!$E$4+data!$C$2)*B566^2+(data!$E$4*data!$C$2-data!$R$2)*B566-data!$E$4*data!$F$2))</f>
        <v>9.7710186892462385</v>
      </c>
      <c r="E566" s="18">
        <f>IF(OR(A566&lt;data!$G$2,A566 &gt;data!$H$2),"",A566)</f>
        <v>7.1299999999998915</v>
      </c>
      <c r="F566" s="19">
        <f t="shared" si="40"/>
        <v>9.9996560647681836</v>
      </c>
      <c r="G566" s="19">
        <f t="shared" si="42"/>
        <v>9.7710186892462385</v>
      </c>
      <c r="H566" s="4" t="str">
        <f t="shared" si="43"/>
        <v/>
      </c>
      <c r="I566" s="4" t="e">
        <f>VLOOKUP(ROUND(A566,2),data!$B$6:$C$209,2,0)</f>
        <v>#N/A</v>
      </c>
      <c r="J566" s="4"/>
      <c r="K566" s="21">
        <f>sigmas!A566</f>
        <v>0</v>
      </c>
      <c r="L566" s="21">
        <f>sigmas!B566</f>
        <v>0</v>
      </c>
      <c r="M566" s="21">
        <f>sigmas!C566</f>
        <v>0</v>
      </c>
      <c r="N566" s="21">
        <f t="shared" si="44"/>
        <v>1</v>
      </c>
      <c r="O566" s="21" t="e">
        <f>LOG(N566/10^(-sgraph!$H$13))</f>
        <v>#VALUE!</v>
      </c>
      <c r="P566" s="21"/>
      <c r="Q566" s="21"/>
      <c r="R566" s="21"/>
    </row>
    <row r="567" spans="1:18" x14ac:dyDescent="0.2">
      <c r="A567" s="17">
        <f>A566+data!$I$2</f>
        <v>7.1399999999998913</v>
      </c>
      <c r="B567" s="17">
        <f t="shared" si="41"/>
        <v>7.2443596007517074E-8</v>
      </c>
      <c r="C567" s="17">
        <f>(-data!$B$2)*((B567^3+data!$D$4*B567^2-(data!$F$2+data!$D$4*data!$A$2)*B567-data!$F$2*data!$D$4)/(B567^3+(data!$D$4+data!$C$2)*B567^2+(data!$D$4*data!$C$2-data!$R$2)*B567-data!$D$4*data!$F$2))</f>
        <v>9.9996713485581736</v>
      </c>
      <c r="D567" s="4">
        <f>(-data!$B$2)*((B567^3+data!$E$4*B567^2-(data!$F$2+data!$E$4*data!$A$2)*B567-data!$F$2*data!$E$4)/(B567^3+(data!$E$4+data!$C$2)*B567^2+(data!$E$4*data!$C$2-data!$R$2)*B567-data!$E$4*data!$F$2))</f>
        <v>9.7761215910703676</v>
      </c>
      <c r="E567" s="18">
        <f>IF(OR(A567&lt;data!$G$2,A567 &gt;data!$H$2),"",A567)</f>
        <v>7.1399999999998913</v>
      </c>
      <c r="F567" s="19">
        <f t="shared" si="40"/>
        <v>9.9996713485581736</v>
      </c>
      <c r="G567" s="19">
        <f t="shared" si="42"/>
        <v>9.7761215910703676</v>
      </c>
      <c r="H567" s="4" t="str">
        <f t="shared" si="43"/>
        <v/>
      </c>
      <c r="I567" s="4" t="e">
        <f>VLOOKUP(ROUND(A567,2),data!$B$6:$C$209,2,0)</f>
        <v>#N/A</v>
      </c>
      <c r="J567" s="4"/>
      <c r="K567" s="21">
        <f>sigmas!A567</f>
        <v>0</v>
      </c>
      <c r="L567" s="21">
        <f>sigmas!B567</f>
        <v>0</v>
      </c>
      <c r="M567" s="21">
        <f>sigmas!C567</f>
        <v>0</v>
      </c>
      <c r="N567" s="21">
        <f t="shared" si="44"/>
        <v>1</v>
      </c>
      <c r="O567" s="21" t="e">
        <f>LOG(N567/10^(-sgraph!$H$13))</f>
        <v>#VALUE!</v>
      </c>
      <c r="P567" s="21"/>
      <c r="Q567" s="21"/>
      <c r="R567" s="21"/>
    </row>
    <row r="568" spans="1:18" x14ac:dyDescent="0.2">
      <c r="A568" s="17">
        <f>A567+data!$I$2</f>
        <v>7.1499999999998911</v>
      </c>
      <c r="B568" s="17">
        <f t="shared" si="41"/>
        <v>7.0794578438431451E-8</v>
      </c>
      <c r="C568" s="17">
        <f>(-data!$B$2)*((B568^3+data!$D$4*B568^2-(data!$F$2+data!$D$4*data!$A$2)*B568-data!$F$2*data!$D$4)/(B568^3+(data!$D$4+data!$C$2)*B568^2+(data!$D$4*data!$C$2-data!$R$2)*B568-data!$D$4*data!$F$2))</f>
        <v>9.9996864581225342</v>
      </c>
      <c r="D568" s="4">
        <f>(-data!$B$2)*((B568^3+data!$E$4*B568^2-(data!$F$2+data!$E$4*data!$A$2)*B568-data!$F$2*data!$E$4)/(B568^3+(data!$E$4+data!$C$2)*B568^2+(data!$E$4*data!$C$2-data!$R$2)*B568-data!$E$4*data!$F$2))</f>
        <v>9.781113651011605</v>
      </c>
      <c r="E568" s="18">
        <f>IF(OR(A568&lt;data!$G$2,A568 &gt;data!$H$2),"",A568)</f>
        <v>7.1499999999998911</v>
      </c>
      <c r="F568" s="19">
        <f t="shared" si="40"/>
        <v>9.9996864581225342</v>
      </c>
      <c r="G568" s="19">
        <f t="shared" si="42"/>
        <v>9.781113651011605</v>
      </c>
      <c r="H568" s="4" t="str">
        <f t="shared" si="43"/>
        <v/>
      </c>
      <c r="I568" s="4" t="e">
        <f>VLOOKUP(ROUND(A568,2),data!$B$6:$C$209,2,0)</f>
        <v>#N/A</v>
      </c>
      <c r="J568" s="4"/>
      <c r="K568" s="21">
        <f>sigmas!A568</f>
        <v>0</v>
      </c>
      <c r="L568" s="21">
        <f>sigmas!B568</f>
        <v>0</v>
      </c>
      <c r="M568" s="21">
        <f>sigmas!C568</f>
        <v>0</v>
      </c>
      <c r="N568" s="21">
        <f t="shared" si="44"/>
        <v>1</v>
      </c>
      <c r="O568" s="21" t="e">
        <f>LOG(N568/10^(-sgraph!$H$13))</f>
        <v>#VALUE!</v>
      </c>
      <c r="P568" s="21"/>
      <c r="Q568" s="21"/>
      <c r="R568" s="21"/>
    </row>
    <row r="569" spans="1:18" x14ac:dyDescent="0.2">
      <c r="A569" s="17">
        <f>A568+data!$I$2</f>
        <v>7.1599999999998909</v>
      </c>
      <c r="B569" s="17">
        <f t="shared" si="41"/>
        <v>6.9183097091910922E-8</v>
      </c>
      <c r="C569" s="17">
        <f>(-data!$B$2)*((B569^3+data!$D$4*B569^2-(data!$F$2+data!$D$4*data!$A$2)*B569-data!$F$2*data!$D$4)/(B569^3+(data!$D$4+data!$C$2)*B569^2+(data!$D$4*data!$C$2-data!$R$2)*B569-data!$D$4*data!$F$2))</f>
        <v>9.9997014014713468</v>
      </c>
      <c r="D569" s="4">
        <f>(-data!$B$2)*((B569^3+data!$E$4*B569^2-(data!$F$2+data!$E$4*data!$A$2)*B569-data!$F$2*data!$E$4)/(B569^3+(data!$E$4+data!$C$2)*B569^2+(data!$E$4*data!$C$2-data!$R$2)*B569-data!$E$4*data!$F$2))</f>
        <v>9.785997172332312</v>
      </c>
      <c r="E569" s="18">
        <f>IF(OR(A569&lt;data!$G$2,A569 &gt;data!$H$2),"",A569)</f>
        <v>7.1599999999998909</v>
      </c>
      <c r="F569" s="19">
        <f t="shared" si="40"/>
        <v>9.9997014014713468</v>
      </c>
      <c r="G569" s="19">
        <f t="shared" si="42"/>
        <v>9.785997172332312</v>
      </c>
      <c r="H569" s="4" t="str">
        <f t="shared" si="43"/>
        <v/>
      </c>
      <c r="I569" s="4" t="e">
        <f>VLOOKUP(ROUND(A569,2),data!$B$6:$C$209,2,0)</f>
        <v>#N/A</v>
      </c>
      <c r="J569" s="4"/>
      <c r="K569" s="21">
        <f>sigmas!A569</f>
        <v>0</v>
      </c>
      <c r="L569" s="21">
        <f>sigmas!B569</f>
        <v>0</v>
      </c>
      <c r="M569" s="21">
        <f>sigmas!C569</f>
        <v>0</v>
      </c>
      <c r="N569" s="21">
        <f t="shared" si="44"/>
        <v>1</v>
      </c>
      <c r="O569" s="21" t="e">
        <f>LOG(N569/10^(-sgraph!$H$13))</f>
        <v>#VALUE!</v>
      </c>
      <c r="P569" s="21"/>
      <c r="Q569" s="21"/>
      <c r="R569" s="21"/>
    </row>
    <row r="570" spans="1:18" x14ac:dyDescent="0.2">
      <c r="A570" s="17">
        <f>A569+data!$I$2</f>
        <v>7.1699999999998907</v>
      </c>
      <c r="B570" s="17">
        <f t="shared" si="41"/>
        <v>6.7608297539215057E-8</v>
      </c>
      <c r="C570" s="17">
        <f>(-data!$B$2)*((B570^3+data!$D$4*B570^2-(data!$F$2+data!$D$4*data!$A$2)*B570-data!$F$2*data!$D$4)/(B570^3+(data!$D$4+data!$C$2)*B570^2+(data!$D$4*data!$C$2-data!$R$2)*B570-data!$D$4*data!$F$2))</f>
        <v>9.9997161865266317</v>
      </c>
      <c r="D570" s="4">
        <f>(-data!$B$2)*((B570^3+data!$E$4*B570^2-(data!$F$2+data!$E$4*data!$A$2)*B570-data!$F$2*data!$E$4)/(B570^3+(data!$E$4+data!$C$2)*B570^2+(data!$E$4*data!$C$2-data!$R$2)*B570-data!$E$4*data!$F$2))</f>
        <v>9.7907744155478547</v>
      </c>
      <c r="E570" s="18">
        <f>IF(OR(A570&lt;data!$G$2,A570 &gt;data!$H$2),"",A570)</f>
        <v>7.1699999999998907</v>
      </c>
      <c r="F570" s="19">
        <f t="shared" si="40"/>
        <v>9.9997161865266317</v>
      </c>
      <c r="G570" s="19">
        <f t="shared" si="42"/>
        <v>9.7907744155478547</v>
      </c>
      <c r="H570" s="4" t="str">
        <f t="shared" si="43"/>
        <v/>
      </c>
      <c r="I570" s="4" t="e">
        <f>VLOOKUP(ROUND(A570,2),data!$B$6:$C$209,2,0)</f>
        <v>#N/A</v>
      </c>
      <c r="J570" s="4"/>
      <c r="K570" s="21">
        <f>sigmas!A570</f>
        <v>0</v>
      </c>
      <c r="L570" s="21">
        <f>sigmas!B570</f>
        <v>0</v>
      </c>
      <c r="M570" s="21">
        <f>sigmas!C570</f>
        <v>0</v>
      </c>
      <c r="N570" s="21">
        <f t="shared" si="44"/>
        <v>1</v>
      </c>
      <c r="O570" s="21" t="e">
        <f>LOG(N570/10^(-sgraph!$H$13))</f>
        <v>#VALUE!</v>
      </c>
      <c r="P570" s="21"/>
      <c r="Q570" s="21"/>
      <c r="R570" s="21"/>
    </row>
    <row r="571" spans="1:18" x14ac:dyDescent="0.2">
      <c r="A571" s="17">
        <f>A570+data!$I$2</f>
        <v>7.1799999999998905</v>
      </c>
      <c r="B571" s="17">
        <f t="shared" si="41"/>
        <v>6.6069344800776105E-8</v>
      </c>
      <c r="C571" s="17">
        <f>(-data!$B$2)*((B571^3+data!$D$4*B571^2-(data!$F$2+data!$D$4*data!$A$2)*B571-data!$F$2*data!$D$4)/(B571^3+(data!$D$4+data!$C$2)*B571^2+(data!$D$4*data!$C$2-data!$R$2)*B571-data!$D$4*data!$F$2))</f>
        <v>9.9997308211265246</v>
      </c>
      <c r="D571" s="4">
        <f>(-data!$B$2)*((B571^3+data!$E$4*B571^2-(data!$F$2+data!$E$4*data!$A$2)*B571-data!$F$2*data!$E$4)/(B571^3+(data!$E$4+data!$C$2)*B571^2+(data!$E$4*data!$C$2-data!$R$2)*B571-data!$E$4*data!$F$2))</f>
        <v>9.7954475990016707</v>
      </c>
      <c r="E571" s="18">
        <f>IF(OR(A571&lt;data!$G$2,A571 &gt;data!$H$2),"",A571)</f>
        <v>7.1799999999998905</v>
      </c>
      <c r="F571" s="19">
        <f t="shared" si="40"/>
        <v>9.9997308211265246</v>
      </c>
      <c r="G571" s="19">
        <f t="shared" si="42"/>
        <v>9.7954475990016707</v>
      </c>
      <c r="H571" s="4" t="str">
        <f t="shared" si="43"/>
        <v/>
      </c>
      <c r="I571" s="4" t="e">
        <f>VLOOKUP(ROUND(A571,2),data!$B$6:$C$209,2,0)</f>
        <v>#N/A</v>
      </c>
      <c r="J571" s="4"/>
      <c r="K571" s="21">
        <f>sigmas!A571</f>
        <v>0</v>
      </c>
      <c r="L571" s="21">
        <f>sigmas!B571</f>
        <v>0</v>
      </c>
      <c r="M571" s="21">
        <f>sigmas!C571</f>
        <v>0</v>
      </c>
      <c r="N571" s="21">
        <f t="shared" si="44"/>
        <v>1</v>
      </c>
      <c r="O571" s="21" t="e">
        <f>LOG(N571/10^(-sgraph!$H$13))</f>
        <v>#VALUE!</v>
      </c>
      <c r="P571" s="21"/>
      <c r="Q571" s="21"/>
      <c r="R571" s="21"/>
    </row>
    <row r="572" spans="1:18" x14ac:dyDescent="0.2">
      <c r="A572" s="17">
        <f>A571+data!$I$2</f>
        <v>7.1899999999998903</v>
      </c>
      <c r="B572" s="17">
        <f t="shared" si="41"/>
        <v>6.4565422903481689E-8</v>
      </c>
      <c r="C572" s="17">
        <f>(-data!$B$2)*((B572^3+data!$D$4*B572^2-(data!$F$2+data!$D$4*data!$A$2)*B572-data!$F$2*data!$D$4)/(B572^3+(data!$D$4+data!$C$2)*B572^2+(data!$D$4*data!$C$2-data!$R$2)*B572-data!$D$4*data!$F$2))</f>
        <v>9.9997453130294431</v>
      </c>
      <c r="D572" s="4">
        <f>(-data!$B$2)*((B572^3+data!$E$4*B572^2-(data!$F$2+data!$E$4*data!$A$2)*B572-data!$F$2*data!$E$4)/(B572^3+(data!$E$4+data!$C$2)*B572^2+(data!$E$4*data!$C$2-data!$R$2)*B572-data!$E$4*data!$F$2))</f>
        <v>9.8000188994433</v>
      </c>
      <c r="E572" s="18">
        <f>IF(OR(A572&lt;data!$G$2,A572 &gt;data!$H$2),"",A572)</f>
        <v>7.1899999999998903</v>
      </c>
      <c r="F572" s="19">
        <f t="shared" si="40"/>
        <v>9.9997453130294431</v>
      </c>
      <c r="G572" s="19">
        <f t="shared" si="42"/>
        <v>9.8000188994433</v>
      </c>
      <c r="H572" s="4" t="str">
        <f t="shared" si="43"/>
        <v/>
      </c>
      <c r="I572" s="4" t="e">
        <f>VLOOKUP(ROUND(A572,2),data!$B$6:$C$209,2,0)</f>
        <v>#N/A</v>
      </c>
      <c r="J572" s="4"/>
      <c r="K572" s="21">
        <f>sigmas!A572</f>
        <v>0</v>
      </c>
      <c r="L572" s="21">
        <f>sigmas!B572</f>
        <v>0</v>
      </c>
      <c r="M572" s="21">
        <f>sigmas!C572</f>
        <v>0</v>
      </c>
      <c r="N572" s="21">
        <f t="shared" si="44"/>
        <v>1</v>
      </c>
      <c r="O572" s="21" t="e">
        <f>LOG(N572/10^(-sgraph!$H$13))</f>
        <v>#VALUE!</v>
      </c>
      <c r="P572" s="21"/>
      <c r="Q572" s="21"/>
      <c r="R572" s="21"/>
    </row>
    <row r="573" spans="1:18" x14ac:dyDescent="0.2">
      <c r="A573" s="17">
        <f>A572+data!$I$2</f>
        <v>7.19999999999989</v>
      </c>
      <c r="B573" s="17">
        <f t="shared" si="41"/>
        <v>6.3095734448035099E-8</v>
      </c>
      <c r="C573" s="17">
        <f>(-data!$B$2)*((B573^3+data!$D$4*B573^2-(data!$F$2+data!$D$4*data!$A$2)*B573-data!$F$2*data!$D$4)/(B573^3+(data!$D$4+data!$C$2)*B573^2+(data!$D$4*data!$C$2-data!$R$2)*B573-data!$D$4*data!$F$2))</f>
        <v>9.9997596699181965</v>
      </c>
      <c r="D573" s="4">
        <f>(-data!$B$2)*((B573^3+data!$E$4*B573^2-(data!$F$2+data!$E$4*data!$A$2)*B573-data!$F$2*data!$E$4)/(B573^3+(data!$E$4+data!$C$2)*B573^2+(data!$E$4*data!$C$2-data!$R$2)*B573-data!$E$4*data!$F$2))</f>
        <v>9.8044904526087571</v>
      </c>
      <c r="E573" s="18">
        <f>IF(OR(A573&lt;data!$G$2,A573 &gt;data!$H$2),"",A573)</f>
        <v>7.19999999999989</v>
      </c>
      <c r="F573" s="19">
        <f t="shared" si="40"/>
        <v>9.9997596699181965</v>
      </c>
      <c r="G573" s="19">
        <f t="shared" si="42"/>
        <v>9.8044904526087571</v>
      </c>
      <c r="H573" s="4" t="str">
        <f t="shared" si="43"/>
        <v/>
      </c>
      <c r="I573" s="4" t="e">
        <f>VLOOKUP(ROUND(A573,2),data!$B$6:$C$209,2,0)</f>
        <v>#N/A</v>
      </c>
      <c r="J573" s="4"/>
      <c r="K573" s="21">
        <f>sigmas!A573</f>
        <v>0</v>
      </c>
      <c r="L573" s="21">
        <f>sigmas!B573</f>
        <v>0</v>
      </c>
      <c r="M573" s="21">
        <f>sigmas!C573</f>
        <v>0</v>
      </c>
      <c r="N573" s="21">
        <f t="shared" si="44"/>
        <v>1</v>
      </c>
      <c r="O573" s="21" t="e">
        <f>LOG(N573/10^(-sgraph!$H$13))</f>
        <v>#VALUE!</v>
      </c>
      <c r="P573" s="21"/>
      <c r="Q573" s="21"/>
      <c r="R573" s="21"/>
    </row>
    <row r="574" spans="1:18" x14ac:dyDescent="0.2">
      <c r="A574" s="17">
        <f>A573+data!$I$2</f>
        <v>7.2099999999998898</v>
      </c>
      <c r="B574" s="17">
        <f t="shared" si="41"/>
        <v>6.165950018616385E-8</v>
      </c>
      <c r="C574" s="17">
        <f>(-data!$B$2)*((B574^3+data!$D$4*B574^2-(data!$F$2+data!$D$4*data!$A$2)*B574-data!$F$2*data!$D$4)/(B574^3+(data!$D$4+data!$C$2)*B574^2+(data!$D$4*data!$C$2-data!$R$2)*B574-data!$D$4*data!$F$2))</f>
        <v>9.9997738994040564</v>
      </c>
      <c r="D574" s="4">
        <f>(-data!$B$2)*((B574^3+data!$E$4*B574^2-(data!$F$2+data!$E$4*data!$A$2)*B574-data!$F$2*data!$E$4)/(B574^3+(data!$E$4+data!$C$2)*B574^2+(data!$E$4*data!$C$2-data!$R$2)*B574-data!$E$4*data!$F$2))</f>
        <v>9.8088643538025782</v>
      </c>
      <c r="E574" s="18">
        <f>IF(OR(A574&lt;data!$G$2,A574 &gt;data!$H$2),"",A574)</f>
        <v>7.2099999999998898</v>
      </c>
      <c r="F574" s="19">
        <f t="shared" si="40"/>
        <v>9.9997738994040564</v>
      </c>
      <c r="G574" s="19">
        <f t="shared" si="42"/>
        <v>9.8088643538025782</v>
      </c>
      <c r="H574" s="4" t="str">
        <f t="shared" si="43"/>
        <v/>
      </c>
      <c r="I574" s="4" t="e">
        <f>VLOOKUP(ROUND(A574,2),data!$B$6:$C$209,2,0)</f>
        <v>#N/A</v>
      </c>
      <c r="J574" s="4"/>
      <c r="K574" s="21">
        <f>sigmas!A574</f>
        <v>0</v>
      </c>
      <c r="L574" s="21">
        <f>sigmas!B574</f>
        <v>0</v>
      </c>
      <c r="M574" s="21">
        <f>sigmas!C574</f>
        <v>0</v>
      </c>
      <c r="N574" s="21">
        <f t="shared" si="44"/>
        <v>1</v>
      </c>
      <c r="O574" s="21" t="e">
        <f>LOG(N574/10^(-sgraph!$H$13))</f>
        <v>#VALUE!</v>
      </c>
      <c r="P574" s="21"/>
      <c r="Q574" s="21"/>
      <c r="R574" s="21"/>
    </row>
    <row r="575" spans="1:18" x14ac:dyDescent="0.2">
      <c r="A575" s="17">
        <f>A574+data!$I$2</f>
        <v>7.2199999999998896</v>
      </c>
      <c r="B575" s="17">
        <f t="shared" si="41"/>
        <v>6.0255958607451068E-8</v>
      </c>
      <c r="C575" s="17">
        <f>(-data!$B$2)*((B575^3+data!$D$4*B575^2-(data!$F$2+data!$D$4*data!$A$2)*B575-data!$F$2*data!$D$4)/(B575^3+(data!$D$4+data!$C$2)*B575^2+(data!$D$4*data!$C$2-data!$R$2)*B575-data!$D$4*data!$F$2))</f>
        <v>9.9997880090307891</v>
      </c>
      <c r="D575" s="4">
        <f>(-data!$B$2)*((B575^3+data!$E$4*B575^2-(data!$F$2+data!$E$4*data!$A$2)*B575-data!$F$2*data!$E$4)/(B575^3+(data!$E$4+data!$C$2)*B575^2+(data!$E$4*data!$C$2-data!$R$2)*B575-data!$E$4*data!$F$2))</f>
        <v>9.8131426584809702</v>
      </c>
      <c r="E575" s="18">
        <f>IF(OR(A575&lt;data!$G$2,A575 &gt;data!$H$2),"",A575)</f>
        <v>7.2199999999998896</v>
      </c>
      <c r="F575" s="19">
        <f t="shared" si="40"/>
        <v>9.9997880090307891</v>
      </c>
      <c r="G575" s="19">
        <f t="shared" si="42"/>
        <v>9.8131426584809702</v>
      </c>
      <c r="H575" s="4" t="str">
        <f t="shared" si="43"/>
        <v/>
      </c>
      <c r="I575" s="4" t="e">
        <f>VLOOKUP(ROUND(A575,2),data!$B$6:$C$209,2,0)</f>
        <v>#N/A</v>
      </c>
      <c r="J575" s="4"/>
      <c r="K575" s="21">
        <f>sigmas!A575</f>
        <v>0</v>
      </c>
      <c r="L575" s="21">
        <f>sigmas!B575</f>
        <v>0</v>
      </c>
      <c r="M575" s="21">
        <f>sigmas!C575</f>
        <v>0</v>
      </c>
      <c r="N575" s="21">
        <f t="shared" si="44"/>
        <v>1</v>
      </c>
      <c r="O575" s="21" t="e">
        <f>LOG(N575/10^(-sgraph!$H$13))</f>
        <v>#VALUE!</v>
      </c>
      <c r="P575" s="21"/>
      <c r="Q575" s="21"/>
      <c r="R575" s="21"/>
    </row>
    <row r="576" spans="1:18" x14ac:dyDescent="0.2">
      <c r="A576" s="17">
        <f>A575+data!$I$2</f>
        <v>7.2299999999998894</v>
      </c>
      <c r="B576" s="17">
        <f t="shared" si="41"/>
        <v>5.8884365535573837E-8</v>
      </c>
      <c r="C576" s="17">
        <f>(-data!$B$2)*((B576^3+data!$D$4*B576^2-(data!$F$2+data!$D$4*data!$A$2)*B576-data!$F$2*data!$D$4)/(B576^3+(data!$D$4+data!$C$2)*B576^2+(data!$D$4*data!$C$2-data!$R$2)*B576-data!$D$4*data!$F$2))</f>
        <v>9.9998020062786566</v>
      </c>
      <c r="D576" s="4">
        <f>(-data!$B$2)*((B576^3+data!$E$4*B576^2-(data!$F$2+data!$E$4*data!$A$2)*B576-data!$F$2*data!$E$4)/(B576^3+(data!$E$4+data!$C$2)*B576^2+(data!$E$4*data!$C$2-data!$R$2)*B576-data!$E$4*data!$F$2))</f>
        <v>9.8173273828354972</v>
      </c>
      <c r="E576" s="18">
        <f>IF(OR(A576&lt;data!$G$2,A576 &gt;data!$H$2),"",A576)</f>
        <v>7.2299999999998894</v>
      </c>
      <c r="F576" s="19">
        <f t="shared" si="40"/>
        <v>9.9998020062786566</v>
      </c>
      <c r="G576" s="19">
        <f t="shared" si="42"/>
        <v>9.8173273828354972</v>
      </c>
      <c r="H576" s="4" t="str">
        <f t="shared" si="43"/>
        <v/>
      </c>
      <c r="I576" s="4" t="e">
        <f>VLOOKUP(ROUND(A576,2),data!$B$6:$C$209,2,0)</f>
        <v>#N/A</v>
      </c>
      <c r="J576" s="4"/>
      <c r="K576" s="21">
        <f>sigmas!A576</f>
        <v>0</v>
      </c>
      <c r="L576" s="21">
        <f>sigmas!B576</f>
        <v>0</v>
      </c>
      <c r="M576" s="21">
        <f>sigmas!C576</f>
        <v>0</v>
      </c>
      <c r="N576" s="21">
        <f t="shared" si="44"/>
        <v>1</v>
      </c>
      <c r="O576" s="21" t="e">
        <f>LOG(N576/10^(-sgraph!$H$13))</f>
        <v>#VALUE!</v>
      </c>
      <c r="P576" s="21"/>
      <c r="Q576" s="21"/>
      <c r="R576" s="21"/>
    </row>
    <row r="577" spans="1:18" x14ac:dyDescent="0.2">
      <c r="A577" s="17">
        <f>A576+data!$I$2</f>
        <v>7.2399999999998892</v>
      </c>
      <c r="B577" s="17">
        <f t="shared" si="41"/>
        <v>5.7543993733730303E-8</v>
      </c>
      <c r="C577" s="17">
        <f>(-data!$B$2)*((B577^3+data!$D$4*B577^2-(data!$F$2+data!$D$4*data!$A$2)*B577-data!$F$2*data!$D$4)/(B577^3+(data!$D$4+data!$C$2)*B577^2+(data!$D$4*data!$C$2-data!$R$2)*B577-data!$D$4*data!$F$2))</f>
        <v>9.9998158985683752</v>
      </c>
      <c r="D577" s="4">
        <f>(-data!$B$2)*((B577^3+data!$E$4*B577^2-(data!$F$2+data!$E$4*data!$A$2)*B577-data!$F$2*data!$E$4)/(B577^3+(data!$E$4+data!$C$2)*B577^2+(data!$E$4*data!$C$2-data!$R$2)*B577-data!$E$4*data!$F$2))</f>
        <v>9.8214205043767535</v>
      </c>
      <c r="E577" s="18">
        <f>IF(OR(A577&lt;data!$G$2,A577 &gt;data!$H$2),"",A577)</f>
        <v>7.2399999999998892</v>
      </c>
      <c r="F577" s="19">
        <f t="shared" si="40"/>
        <v>9.9998158985683752</v>
      </c>
      <c r="G577" s="19">
        <f t="shared" si="42"/>
        <v>9.8214205043767535</v>
      </c>
      <c r="H577" s="4" t="str">
        <f t="shared" si="43"/>
        <v/>
      </c>
      <c r="I577" s="4" t="e">
        <f>VLOOKUP(ROUND(A577,2),data!$B$6:$C$209,2,0)</f>
        <v>#N/A</v>
      </c>
      <c r="J577" s="4"/>
      <c r="K577" s="21">
        <f>sigmas!A577</f>
        <v>0</v>
      </c>
      <c r="L577" s="21">
        <f>sigmas!B577</f>
        <v>0</v>
      </c>
      <c r="M577" s="21">
        <f>sigmas!C577</f>
        <v>0</v>
      </c>
      <c r="N577" s="21">
        <f t="shared" si="44"/>
        <v>1</v>
      </c>
      <c r="O577" s="21" t="e">
        <f>LOG(N577/10^(-sgraph!$H$13))</f>
        <v>#VALUE!</v>
      </c>
      <c r="P577" s="21"/>
      <c r="Q577" s="21"/>
      <c r="R577" s="21"/>
    </row>
    <row r="578" spans="1:18" x14ac:dyDescent="0.2">
      <c r="A578" s="17">
        <f>A577+data!$I$2</f>
        <v>7.249999999999889</v>
      </c>
      <c r="B578" s="17">
        <f t="shared" si="41"/>
        <v>5.6234132519049185E-8</v>
      </c>
      <c r="C578" s="17">
        <f>(-data!$B$2)*((B578^3+data!$D$4*B578^2-(data!$F$2+data!$D$4*data!$A$2)*B578-data!$F$2*data!$D$4)/(B578^3+(data!$D$4+data!$C$2)*B578^2+(data!$D$4*data!$C$2-data!$R$2)*B578-data!$D$4*data!$F$2))</f>
        <v>9.9998296932650543</v>
      </c>
      <c r="D578" s="4">
        <f>(-data!$B$2)*((B578^3+data!$E$4*B578^2-(data!$F$2+data!$E$4*data!$A$2)*B578-data!$F$2*data!$E$4)/(B578^3+(data!$E$4+data!$C$2)*B578^2+(data!$E$4*data!$C$2-data!$R$2)*B578-data!$E$4*data!$F$2))</f>
        <v>9.825423962517533</v>
      </c>
      <c r="E578" s="18">
        <f>IF(OR(A578&lt;data!$G$2,A578 &gt;data!$H$2),"",A578)</f>
        <v>7.249999999999889</v>
      </c>
      <c r="F578" s="19">
        <f t="shared" ref="F578:F641" si="45">C578</f>
        <v>9.9998296932650543</v>
      </c>
      <c r="G578" s="19">
        <f t="shared" si="42"/>
        <v>9.825423962517533</v>
      </c>
      <c r="H578" s="4" t="str">
        <f t="shared" si="43"/>
        <v/>
      </c>
      <c r="I578" s="4" t="e">
        <f>VLOOKUP(ROUND(A578,2),data!$B$6:$C$209,2,0)</f>
        <v>#N/A</v>
      </c>
      <c r="J578" s="4"/>
      <c r="K578" s="21">
        <f>sigmas!A578</f>
        <v>0</v>
      </c>
      <c r="L578" s="21">
        <f>sigmas!B578</f>
        <v>0</v>
      </c>
      <c r="M578" s="21">
        <f>sigmas!C578</f>
        <v>0</v>
      </c>
      <c r="N578" s="21">
        <f t="shared" si="44"/>
        <v>1</v>
      </c>
      <c r="O578" s="21" t="e">
        <f>LOG(N578/10^(-sgraph!$H$13))</f>
        <v>#VALUE!</v>
      </c>
      <c r="P578" s="21"/>
      <c r="Q578" s="21"/>
      <c r="R578" s="21"/>
    </row>
    <row r="579" spans="1:18" x14ac:dyDescent="0.2">
      <c r="A579" s="17">
        <f>A578+data!$I$2</f>
        <v>7.2599999999998888</v>
      </c>
      <c r="B579" s="17">
        <f t="shared" ref="B579:B642" si="46">10^(-A579)</f>
        <v>5.4954087385776419E-8</v>
      </c>
      <c r="C579" s="17">
        <f>(-data!$B$2)*((B579^3+data!$D$4*B579^2-(data!$F$2+data!$D$4*data!$A$2)*B579-data!$F$2*data!$D$4)/(B579^3+(data!$D$4+data!$C$2)*B579^2+(data!$D$4*data!$C$2-data!$R$2)*B579-data!$D$4*data!$F$2))</f>
        <v>9.9998433976820991</v>
      </c>
      <c r="D579" s="4">
        <f>(-data!$B$2)*((B579^3+data!$E$4*B579^2-(data!$F$2+data!$E$4*data!$A$2)*B579-data!$F$2*data!$E$4)/(B579^3+(data!$E$4+data!$C$2)*B579^2+(data!$E$4*data!$C$2-data!$R$2)*B579-data!$E$4*data!$F$2))</f>
        <v>9.8293396591550142</v>
      </c>
      <c r="E579" s="18">
        <f>IF(OR(A579&lt;data!$G$2,A579 &gt;data!$H$2),"",A579)</f>
        <v>7.2599999999998888</v>
      </c>
      <c r="F579" s="19">
        <f t="shared" si="45"/>
        <v>9.9998433976820991</v>
      </c>
      <c r="G579" s="19">
        <f t="shared" ref="G579:G642" si="47">D579</f>
        <v>9.8293396591550142</v>
      </c>
      <c r="H579" s="4" t="str">
        <f t="shared" ref="H579:H642" si="48">IF(ISERROR(I579),"",I579)</f>
        <v/>
      </c>
      <c r="I579" s="4" t="e">
        <f>VLOOKUP(ROUND(A579,2),data!$B$6:$C$209,2,0)</f>
        <v>#N/A</v>
      </c>
      <c r="J579" s="4"/>
      <c r="K579" s="21">
        <f>sigmas!A579</f>
        <v>0</v>
      </c>
      <c r="L579" s="21">
        <f>sigmas!B579</f>
        <v>0</v>
      </c>
      <c r="M579" s="21">
        <f>sigmas!C579</f>
        <v>0</v>
      </c>
      <c r="N579" s="21">
        <f t="shared" ref="N579:N642" si="49">10^(-M579)</f>
        <v>1</v>
      </c>
      <c r="O579" s="21" t="e">
        <f>LOG(N579/10^(-sgraph!$H$13))</f>
        <v>#VALUE!</v>
      </c>
      <c r="P579" s="21"/>
      <c r="Q579" s="21"/>
      <c r="R579" s="21"/>
    </row>
    <row r="580" spans="1:18" x14ac:dyDescent="0.2">
      <c r="A580" s="17">
        <f>A579+data!$I$2</f>
        <v>7.2699999999998886</v>
      </c>
      <c r="B580" s="17">
        <f t="shared" si="46"/>
        <v>5.3703179637038923E-8</v>
      </c>
      <c r="C580" s="17">
        <f>(-data!$B$2)*((B580^3+data!$D$4*B580^2-(data!$F$2+data!$D$4*data!$A$2)*B580-data!$F$2*data!$D$4)/(B580^3+(data!$D$4+data!$C$2)*B580^2+(data!$D$4*data!$C$2-data!$R$2)*B580-data!$D$4*data!$F$2))</f>
        <v>9.9998570190850753</v>
      </c>
      <c r="D580" s="4">
        <f>(-data!$B$2)*((B580^3+data!$E$4*B580^2-(data!$F$2+data!$E$4*data!$A$2)*B580-data!$F$2*data!$E$4)/(B580^3+(data!$E$4+data!$C$2)*B580^2+(data!$E$4*data!$C$2-data!$R$2)*B580-data!$E$4*data!$F$2))</f>
        <v>9.8331694592515255</v>
      </c>
      <c r="E580" s="18">
        <f>IF(OR(A580&lt;data!$G$2,A580 &gt;data!$H$2),"",A580)</f>
        <v>7.2699999999998886</v>
      </c>
      <c r="F580" s="19">
        <f t="shared" si="45"/>
        <v>9.9998570190850753</v>
      </c>
      <c r="G580" s="19">
        <f t="shared" si="47"/>
        <v>9.8331694592515255</v>
      </c>
      <c r="H580" s="4" t="str">
        <f t="shared" si="48"/>
        <v/>
      </c>
      <c r="I580" s="4" t="e">
        <f>VLOOKUP(ROUND(A580,2),data!$B$6:$C$209,2,0)</f>
        <v>#N/A</v>
      </c>
      <c r="J580" s="4"/>
      <c r="K580" s="21">
        <f>sigmas!A580</f>
        <v>0</v>
      </c>
      <c r="L580" s="21">
        <f>sigmas!B580</f>
        <v>0</v>
      </c>
      <c r="M580" s="21">
        <f>sigmas!C580</f>
        <v>0</v>
      </c>
      <c r="N580" s="21">
        <f t="shared" si="49"/>
        <v>1</v>
      </c>
      <c r="O580" s="21" t="e">
        <f>LOG(N580/10^(-sgraph!$H$13))</f>
        <v>#VALUE!</v>
      </c>
      <c r="P580" s="21"/>
      <c r="Q580" s="21"/>
      <c r="R580" s="21"/>
    </row>
    <row r="581" spans="1:18" x14ac:dyDescent="0.2">
      <c r="A581" s="17">
        <f>A580+data!$I$2</f>
        <v>7.2799999999998883</v>
      </c>
      <c r="B581" s="17">
        <f t="shared" si="46"/>
        <v>5.2480746024990606E-8</v>
      </c>
      <c r="C581" s="17">
        <f>(-data!$B$2)*((B581^3+data!$D$4*B581^2-(data!$F$2+data!$D$4*data!$A$2)*B581-data!$F$2*data!$D$4)/(B581^3+(data!$D$4+data!$C$2)*B581^2+(data!$D$4*data!$C$2-data!$R$2)*B581-data!$D$4*data!$F$2))</f>
        <v>9.9998705646955894</v>
      </c>
      <c r="D581" s="4">
        <f>(-data!$B$2)*((B581^3+data!$E$4*B581^2-(data!$F$2+data!$E$4*data!$A$2)*B581-data!$F$2*data!$E$4)/(B581^3+(data!$E$4+data!$C$2)*B581^2+(data!$E$4*data!$C$2-data!$R$2)*B581-data!$E$4*data!$F$2))</f>
        <v>9.8369151914134747</v>
      </c>
      <c r="E581" s="18">
        <f>IF(OR(A581&lt;data!$G$2,A581 &gt;data!$H$2),"",A581)</f>
        <v>7.2799999999998883</v>
      </c>
      <c r="F581" s="19">
        <f t="shared" si="45"/>
        <v>9.9998705646955894</v>
      </c>
      <c r="G581" s="19">
        <f t="shared" si="47"/>
        <v>9.8369151914134747</v>
      </c>
      <c r="H581" s="4" t="str">
        <f t="shared" si="48"/>
        <v/>
      </c>
      <c r="I581" s="4" t="e">
        <f>VLOOKUP(ROUND(A581,2),data!$B$6:$C$209,2,0)</f>
        <v>#N/A</v>
      </c>
      <c r="J581" s="4"/>
      <c r="K581" s="21">
        <f>sigmas!A581</f>
        <v>0</v>
      </c>
      <c r="L581" s="21">
        <f>sigmas!B581</f>
        <v>0</v>
      </c>
      <c r="M581" s="21">
        <f>sigmas!C581</f>
        <v>0</v>
      </c>
      <c r="N581" s="21">
        <f t="shared" si="49"/>
        <v>1</v>
      </c>
      <c r="O581" s="21" t="e">
        <f>LOG(N581/10^(-sgraph!$H$13))</f>
        <v>#VALUE!</v>
      </c>
      <c r="P581" s="21"/>
      <c r="Q581" s="21"/>
      <c r="R581" s="21"/>
    </row>
    <row r="582" spans="1:18" x14ac:dyDescent="0.2">
      <c r="A582" s="17">
        <f>A581+data!$I$2</f>
        <v>7.2899999999998881</v>
      </c>
      <c r="B582" s="17">
        <f t="shared" si="46"/>
        <v>5.1286138399149537E-8</v>
      </c>
      <c r="C582" s="17">
        <f>(-data!$B$2)*((B582^3+data!$D$4*B582^2-(data!$F$2+data!$D$4*data!$A$2)*B582-data!$F$2*data!$D$4)/(B582^3+(data!$D$4+data!$C$2)*B582^2+(data!$D$4*data!$C$2-data!$R$2)*B582-data!$D$4*data!$F$2))</f>
        <v>9.9998840416950792</v>
      </c>
      <c r="D582" s="4">
        <f>(-data!$B$2)*((B582^3+data!$E$4*B582^2-(data!$F$2+data!$E$4*data!$A$2)*B582-data!$F$2*data!$E$4)/(B582^3+(data!$E$4+data!$C$2)*B582^2+(data!$E$4*data!$C$2-data!$R$2)*B582-data!$E$4*data!$F$2))</f>
        <v>9.8405786484679894</v>
      </c>
      <c r="E582" s="18">
        <f>IF(OR(A582&lt;data!$G$2,A582 &gt;data!$H$2),"",A582)</f>
        <v>7.2899999999998881</v>
      </c>
      <c r="F582" s="19">
        <f t="shared" si="45"/>
        <v>9.9998840416950792</v>
      </c>
      <c r="G582" s="19">
        <f t="shared" si="47"/>
        <v>9.8405786484679894</v>
      </c>
      <c r="H582" s="4" t="str">
        <f t="shared" si="48"/>
        <v/>
      </c>
      <c r="I582" s="4" t="e">
        <f>VLOOKUP(ROUND(A582,2),data!$B$6:$C$209,2,0)</f>
        <v>#N/A</v>
      </c>
      <c r="J582" s="4"/>
      <c r="K582" s="21">
        <f>sigmas!A582</f>
        <v>0</v>
      </c>
      <c r="L582" s="21">
        <f>sigmas!B582</f>
        <v>0</v>
      </c>
      <c r="M582" s="21">
        <f>sigmas!C582</f>
        <v>0</v>
      </c>
      <c r="N582" s="21">
        <f t="shared" si="49"/>
        <v>1</v>
      </c>
      <c r="O582" s="21" t="e">
        <f>LOG(N582/10^(-sgraph!$H$13))</f>
        <v>#VALUE!</v>
      </c>
      <c r="P582" s="21"/>
      <c r="Q582" s="21"/>
      <c r="R582" s="21"/>
    </row>
    <row r="583" spans="1:18" x14ac:dyDescent="0.2">
      <c r="A583" s="17">
        <f>A582+data!$I$2</f>
        <v>7.2999999999998879</v>
      </c>
      <c r="B583" s="17">
        <f t="shared" si="46"/>
        <v>5.011872336274016E-8</v>
      </c>
      <c r="C583" s="17">
        <f>(-data!$B$2)*((B583^3+data!$D$4*B583^2-(data!$F$2+data!$D$4*data!$A$2)*B583-data!$F$2*data!$D$4)/(B583^3+(data!$D$4+data!$C$2)*B583^2+(data!$D$4*data!$C$2-data!$R$2)*B583-data!$D$4*data!$F$2))</f>
        <v>9.9998974572286379</v>
      </c>
      <c r="D583" s="4">
        <f>(-data!$B$2)*((B583^3+data!$E$4*B583^2-(data!$F$2+data!$E$4*data!$A$2)*B583-data!$F$2*data!$E$4)/(B583^3+(data!$E$4+data!$C$2)*B583^2+(data!$E$4*data!$C$2-data!$R$2)*B583-data!$E$4*data!$F$2))</f>
        <v>9.8441615880369895</v>
      </c>
      <c r="E583" s="18">
        <f>IF(OR(A583&lt;data!$G$2,A583 &gt;data!$H$2),"",A583)</f>
        <v>7.2999999999998879</v>
      </c>
      <c r="F583" s="19">
        <f t="shared" si="45"/>
        <v>9.9998974572286379</v>
      </c>
      <c r="G583" s="19">
        <f t="shared" si="47"/>
        <v>9.8441615880369895</v>
      </c>
      <c r="H583" s="4" t="str">
        <f t="shared" si="48"/>
        <v/>
      </c>
      <c r="I583" s="4" t="e">
        <f>VLOOKUP(ROUND(A583,2),data!$B$6:$C$209,2,0)</f>
        <v>#N/A</v>
      </c>
      <c r="J583" s="4"/>
      <c r="K583" s="21">
        <f>sigmas!A583</f>
        <v>0</v>
      </c>
      <c r="L583" s="21">
        <f>sigmas!B583</f>
        <v>0</v>
      </c>
      <c r="M583" s="21">
        <f>sigmas!C583</f>
        <v>0</v>
      </c>
      <c r="N583" s="21">
        <f t="shared" si="49"/>
        <v>1</v>
      </c>
      <c r="O583" s="21" t="e">
        <f>LOG(N583/10^(-sgraph!$H$13))</f>
        <v>#VALUE!</v>
      </c>
      <c r="P583" s="21"/>
      <c r="Q583" s="21"/>
      <c r="R583" s="21"/>
    </row>
    <row r="584" spans="1:18" x14ac:dyDescent="0.2">
      <c r="A584" s="17">
        <f>A583+data!$I$2</f>
        <v>7.3099999999998877</v>
      </c>
      <c r="B584" s="17">
        <f t="shared" si="46"/>
        <v>4.897788193685726E-8</v>
      </c>
      <c r="C584" s="17">
        <f>(-data!$B$2)*((B584^3+data!$D$4*B584^2-(data!$F$2+data!$D$4*data!$A$2)*B584-data!$F$2*data!$D$4)/(B584^3+(data!$D$4+data!$C$2)*B584^2+(data!$D$4*data!$C$2-data!$R$2)*B584-data!$D$4*data!$F$2))</f>
        <v>9.9999108184088144</v>
      </c>
      <c r="D584" s="4">
        <f>(-data!$B$2)*((B584^3+data!$E$4*B584^2-(data!$F$2+data!$E$4*data!$A$2)*B584-data!$F$2*data!$E$4)/(B584^3+(data!$E$4+data!$C$2)*B584^2+(data!$E$4*data!$C$2-data!$R$2)*B584-data!$E$4*data!$F$2))</f>
        <v>9.8476657331082702</v>
      </c>
      <c r="E584" s="18">
        <f>IF(OR(A584&lt;data!$G$2,A584 &gt;data!$H$2),"",A584)</f>
        <v>7.3099999999998877</v>
      </c>
      <c r="F584" s="19">
        <f t="shared" si="45"/>
        <v>9.9999108184088144</v>
      </c>
      <c r="G584" s="19">
        <f t="shared" si="47"/>
        <v>9.8476657331082702</v>
      </c>
      <c r="H584" s="4" t="str">
        <f t="shared" si="48"/>
        <v/>
      </c>
      <c r="I584" s="4" t="e">
        <f>VLOOKUP(ROUND(A584,2),data!$B$6:$C$209,2,0)</f>
        <v>#N/A</v>
      </c>
      <c r="J584" s="4"/>
      <c r="K584" s="21">
        <f>sigmas!A584</f>
        <v>0</v>
      </c>
      <c r="L584" s="21">
        <f>sigmas!B584</f>
        <v>0</v>
      </c>
      <c r="M584" s="21">
        <f>sigmas!C584</f>
        <v>0</v>
      </c>
      <c r="N584" s="21">
        <f t="shared" si="49"/>
        <v>1</v>
      </c>
      <c r="O584" s="21" t="e">
        <f>LOG(N584/10^(-sgraph!$H$13))</f>
        <v>#VALUE!</v>
      </c>
      <c r="P584" s="21"/>
      <c r="Q584" s="21"/>
      <c r="R584" s="21"/>
    </row>
    <row r="585" spans="1:18" x14ac:dyDescent="0.2">
      <c r="A585" s="17">
        <f>A584+data!$I$2</f>
        <v>7.3199999999998875</v>
      </c>
      <c r="B585" s="17">
        <f t="shared" si="46"/>
        <v>4.7863009232276197E-8</v>
      </c>
      <c r="C585" s="17">
        <f>(-data!$B$2)*((B585^3+data!$D$4*B585^2-(data!$F$2+data!$D$4*data!$A$2)*B585-data!$F$2*data!$D$4)/(B585^3+(data!$D$4+data!$C$2)*B585^2+(data!$D$4*data!$C$2-data!$R$2)*B585-data!$D$4*data!$F$2))</f>
        <v>9.9999241323193537</v>
      </c>
      <c r="D585" s="4">
        <f>(-data!$B$2)*((B585^3+data!$E$4*B585^2-(data!$F$2+data!$E$4*data!$A$2)*B585-data!$F$2*data!$E$4)/(B585^3+(data!$E$4+data!$C$2)*B585^2+(data!$E$4*data!$C$2-data!$R$2)*B585-data!$E$4*data!$F$2))</f>
        <v>9.8510927726033177</v>
      </c>
      <c r="E585" s="18">
        <f>IF(OR(A585&lt;data!$G$2,A585 &gt;data!$H$2),"",A585)</f>
        <v>7.3199999999998875</v>
      </c>
      <c r="F585" s="19">
        <f t="shared" si="45"/>
        <v>9.9999241323193537</v>
      </c>
      <c r="G585" s="19">
        <f t="shared" si="47"/>
        <v>9.8510927726033177</v>
      </c>
      <c r="H585" s="4" t="str">
        <f t="shared" si="48"/>
        <v/>
      </c>
      <c r="I585" s="4" t="e">
        <f>VLOOKUP(ROUND(A585,2),data!$B$6:$C$209,2,0)</f>
        <v>#N/A</v>
      </c>
      <c r="J585" s="4"/>
      <c r="K585" s="21">
        <f>sigmas!A585</f>
        <v>0</v>
      </c>
      <c r="L585" s="21">
        <f>sigmas!B585</f>
        <v>0</v>
      </c>
      <c r="M585" s="21">
        <f>sigmas!C585</f>
        <v>0</v>
      </c>
      <c r="N585" s="21">
        <f t="shared" si="49"/>
        <v>1</v>
      </c>
      <c r="O585" s="21" t="e">
        <f>LOG(N585/10^(-sgraph!$H$13))</f>
        <v>#VALUE!</v>
      </c>
      <c r="P585" s="21"/>
      <c r="Q585" s="21"/>
      <c r="R585" s="21"/>
    </row>
    <row r="586" spans="1:18" x14ac:dyDescent="0.2">
      <c r="A586" s="17">
        <f>A585+data!$I$2</f>
        <v>7.3299999999998873</v>
      </c>
      <c r="B586" s="17">
        <f t="shared" si="46"/>
        <v>4.6773514128731905E-8</v>
      </c>
      <c r="C586" s="17">
        <f>(-data!$B$2)*((B586^3+data!$D$4*B586^2-(data!$F$2+data!$D$4*data!$A$2)*B586-data!$F$2*data!$D$4)/(B586^3+(data!$D$4+data!$C$2)*B586^2+(data!$D$4*data!$C$2-data!$R$2)*B586-data!$D$4*data!$F$2))</f>
        <v>9.9999374060189847</v>
      </c>
      <c r="D586" s="4">
        <f>(-data!$B$2)*((B586^3+data!$E$4*B586^2-(data!$F$2+data!$E$4*data!$A$2)*B586-data!$F$2*data!$E$4)/(B586^3+(data!$E$4+data!$C$2)*B586^2+(data!$E$4*data!$C$2-data!$R$2)*B586-data!$E$4*data!$F$2))</f>
        <v>9.8544443619414981</v>
      </c>
      <c r="E586" s="18">
        <f>IF(OR(A586&lt;data!$G$2,A586 &gt;data!$H$2),"",A586)</f>
        <v>7.3299999999998873</v>
      </c>
      <c r="F586" s="19">
        <f t="shared" si="45"/>
        <v>9.9999374060189847</v>
      </c>
      <c r="G586" s="19">
        <f t="shared" si="47"/>
        <v>9.8544443619414981</v>
      </c>
      <c r="H586" s="4" t="str">
        <f t="shared" si="48"/>
        <v/>
      </c>
      <c r="I586" s="4" t="e">
        <f>VLOOKUP(ROUND(A586,2),data!$B$6:$C$209,2,0)</f>
        <v>#N/A</v>
      </c>
      <c r="J586" s="4"/>
      <c r="K586" s="21">
        <f>sigmas!A586</f>
        <v>0</v>
      </c>
      <c r="L586" s="21">
        <f>sigmas!B586</f>
        <v>0</v>
      </c>
      <c r="M586" s="21">
        <f>sigmas!C586</f>
        <v>0</v>
      </c>
      <c r="N586" s="21">
        <f t="shared" si="49"/>
        <v>1</v>
      </c>
      <c r="O586" s="21" t="e">
        <f>LOG(N586/10^(-sgraph!$H$13))</f>
        <v>#VALUE!</v>
      </c>
      <c r="P586" s="21"/>
      <c r="Q586" s="21"/>
      <c r="R586" s="21"/>
    </row>
    <row r="587" spans="1:18" x14ac:dyDescent="0.2">
      <c r="A587" s="17">
        <f>A586+data!$I$2</f>
        <v>7.3399999999998871</v>
      </c>
      <c r="B587" s="17">
        <f t="shared" si="46"/>
        <v>4.5708818961499316E-8</v>
      </c>
      <c r="C587" s="17">
        <f>(-data!$B$2)*((B587^3+data!$D$4*B587^2-(data!$F$2+data!$D$4*data!$A$2)*B587-data!$F$2*data!$D$4)/(B587^3+(data!$D$4+data!$C$2)*B587^2+(data!$D$4*data!$C$2-data!$R$2)*B587-data!$D$4*data!$F$2))</f>
        <v>9.9999506465451287</v>
      </c>
      <c r="D587" s="4">
        <f>(-data!$B$2)*((B587^3+data!$E$4*B587^2-(data!$F$2+data!$E$4*data!$A$2)*B587-data!$F$2*data!$E$4)/(B587^3+(data!$E$4+data!$C$2)*B587^2+(data!$E$4*data!$C$2-data!$R$2)*B587-data!$E$4*data!$F$2))</f>
        <v>9.8577221236004231</v>
      </c>
      <c r="E587" s="18">
        <f>IF(OR(A587&lt;data!$G$2,A587 &gt;data!$H$2),"",A587)</f>
        <v>7.3399999999998871</v>
      </c>
      <c r="F587" s="19">
        <f t="shared" si="45"/>
        <v>9.9999506465451287</v>
      </c>
      <c r="G587" s="19">
        <f t="shared" si="47"/>
        <v>9.8577221236004231</v>
      </c>
      <c r="H587" s="4" t="str">
        <f t="shared" si="48"/>
        <v/>
      </c>
      <c r="I587" s="4" t="e">
        <f>VLOOKUP(ROUND(A587,2),data!$B$6:$C$209,2,0)</f>
        <v>#N/A</v>
      </c>
      <c r="J587" s="4"/>
      <c r="K587" s="21">
        <f>sigmas!A587</f>
        <v>0</v>
      </c>
      <c r="L587" s="21">
        <f>sigmas!B587</f>
        <v>0</v>
      </c>
      <c r="M587" s="21">
        <f>sigmas!C587</f>
        <v>0</v>
      </c>
      <c r="N587" s="21">
        <f t="shared" si="49"/>
        <v>1</v>
      </c>
      <c r="O587" s="21" t="e">
        <f>LOG(N587/10^(-sgraph!$H$13))</f>
        <v>#VALUE!</v>
      </c>
      <c r="P587" s="21"/>
      <c r="Q587" s="21"/>
      <c r="R587" s="21"/>
    </row>
    <row r="588" spans="1:18" x14ac:dyDescent="0.2">
      <c r="A588" s="17">
        <f>A587+data!$I$2</f>
        <v>7.3499999999998868</v>
      </c>
      <c r="B588" s="17">
        <f t="shared" si="46"/>
        <v>4.466835921510786E-8</v>
      </c>
      <c r="C588" s="17">
        <f>(-data!$B$2)*((B588^3+data!$D$4*B588^2-(data!$F$2+data!$D$4*data!$A$2)*B588-data!$F$2*data!$D$4)/(B588^3+(data!$D$4+data!$C$2)*B588^2+(data!$D$4*data!$C$2-data!$R$2)*B588-data!$D$4*data!$F$2))</f>
        <v>9.9999638609176564</v>
      </c>
      <c r="D588" s="4">
        <f>(-data!$B$2)*((B588^3+data!$E$4*B588^2-(data!$F$2+data!$E$4*data!$A$2)*B588-data!$F$2*data!$E$4)/(B588^3+(data!$E$4+data!$C$2)*B588^2+(data!$E$4*data!$C$2-data!$R$2)*B588-data!$E$4*data!$F$2))</f>
        <v>9.8609276476721437</v>
      </c>
      <c r="E588" s="18">
        <f>IF(OR(A588&lt;data!$G$2,A588 &gt;data!$H$2),"",A588)</f>
        <v>7.3499999999998868</v>
      </c>
      <c r="F588" s="19">
        <f t="shared" si="45"/>
        <v>9.9999638609176564</v>
      </c>
      <c r="G588" s="19">
        <f t="shared" si="47"/>
        <v>9.8609276476721437</v>
      </c>
      <c r="H588" s="4" t="str">
        <f t="shared" si="48"/>
        <v/>
      </c>
      <c r="I588" s="4" t="e">
        <f>VLOOKUP(ROUND(A588,2),data!$B$6:$C$209,2,0)</f>
        <v>#N/A</v>
      </c>
      <c r="J588" s="4"/>
      <c r="K588" s="21">
        <f>sigmas!A588</f>
        <v>0</v>
      </c>
      <c r="L588" s="21">
        <f>sigmas!B588</f>
        <v>0</v>
      </c>
      <c r="M588" s="21">
        <f>sigmas!C588</f>
        <v>0</v>
      </c>
      <c r="N588" s="21">
        <f t="shared" si="49"/>
        <v>1</v>
      </c>
      <c r="O588" s="21" t="e">
        <f>LOG(N588/10^(-sgraph!$H$13))</f>
        <v>#VALUE!</v>
      </c>
      <c r="P588" s="21"/>
      <c r="Q588" s="21"/>
      <c r="R588" s="21"/>
    </row>
    <row r="589" spans="1:18" x14ac:dyDescent="0.2">
      <c r="A589" s="17">
        <f>A588+data!$I$2</f>
        <v>7.3599999999998866</v>
      </c>
      <c r="B589" s="17">
        <f t="shared" si="46"/>
        <v>4.3651583224027882E-8</v>
      </c>
      <c r="C589" s="17">
        <f>(-data!$B$2)*((B589^3+data!$D$4*B589^2-(data!$F$2+data!$D$4*data!$A$2)*B589-data!$F$2*data!$D$4)/(B589^3+(data!$D$4+data!$C$2)*B589^2+(data!$D$4*data!$C$2-data!$R$2)*B589-data!$D$4*data!$F$2))</f>
        <v>9.9999770561425958</v>
      </c>
      <c r="D589" s="4">
        <f>(-data!$B$2)*((B589^3+data!$E$4*B589^2-(data!$F$2+data!$E$4*data!$A$2)*B589-data!$F$2*data!$E$4)/(B589^3+(data!$E$4+data!$C$2)*B589^2+(data!$E$4*data!$C$2-data!$R$2)*B589-data!$E$4*data!$F$2))</f>
        <v>9.8640624924149716</v>
      </c>
      <c r="E589" s="18">
        <f>IF(OR(A589&lt;data!$G$2,A589 &gt;data!$H$2),"",A589)</f>
        <v>7.3599999999998866</v>
      </c>
      <c r="F589" s="19">
        <f t="shared" si="45"/>
        <v>9.9999770561425958</v>
      </c>
      <c r="G589" s="19">
        <f t="shared" si="47"/>
        <v>9.8640624924149716</v>
      </c>
      <c r="H589" s="4" t="str">
        <f t="shared" si="48"/>
        <v/>
      </c>
      <c r="I589" s="4" t="e">
        <f>VLOOKUP(ROUND(A589,2),data!$B$6:$C$209,2,0)</f>
        <v>#N/A</v>
      </c>
      <c r="J589" s="4"/>
      <c r="K589" s="21">
        <f>sigmas!A589</f>
        <v>0</v>
      </c>
      <c r="L589" s="21">
        <f>sigmas!B589</f>
        <v>0</v>
      </c>
      <c r="M589" s="21">
        <f>sigmas!C589</f>
        <v>0</v>
      </c>
      <c r="N589" s="21">
        <f t="shared" si="49"/>
        <v>1</v>
      </c>
      <c r="O589" s="21" t="e">
        <f>LOG(N589/10^(-sgraph!$H$13))</f>
        <v>#VALUE!</v>
      </c>
      <c r="P589" s="21"/>
      <c r="Q589" s="21"/>
      <c r="R589" s="21"/>
    </row>
    <row r="590" spans="1:18" x14ac:dyDescent="0.2">
      <c r="A590" s="17">
        <f>A589+data!$I$2</f>
        <v>7.3699999999998864</v>
      </c>
      <c r="B590" s="17">
        <f t="shared" si="46"/>
        <v>4.2657951880170304E-8</v>
      </c>
      <c r="C590" s="17">
        <f>(-data!$B$2)*((B590^3+data!$D$4*B590^2-(data!$F$2+data!$D$4*data!$A$2)*B590-data!$F$2*data!$D$4)/(B590^3+(data!$D$4+data!$C$2)*B590^2+(data!$D$4*data!$C$2-data!$R$2)*B590-data!$D$4*data!$F$2))</f>
        <v>9.9999902392158511</v>
      </c>
      <c r="D590" s="4">
        <f>(-data!$B$2)*((B590^3+data!$E$4*B590^2-(data!$F$2+data!$E$4*data!$A$2)*B590-data!$F$2*data!$E$4)/(B590^3+(data!$E$4+data!$C$2)*B590^2+(data!$E$4*data!$C$2-data!$R$2)*B590-data!$E$4*data!$F$2))</f>
        <v>9.8671281848006913</v>
      </c>
      <c r="E590" s="18">
        <f>IF(OR(A590&lt;data!$G$2,A590 &gt;data!$H$2),"",A590)</f>
        <v>7.3699999999998864</v>
      </c>
      <c r="F590" s="19">
        <f t="shared" si="45"/>
        <v>9.9999902392158511</v>
      </c>
      <c r="G590" s="19">
        <f t="shared" si="47"/>
        <v>9.8671281848006913</v>
      </c>
      <c r="H590" s="4" t="str">
        <f t="shared" si="48"/>
        <v/>
      </c>
      <c r="I590" s="4" t="e">
        <f>VLOOKUP(ROUND(A590,2),data!$B$6:$C$209,2,0)</f>
        <v>#N/A</v>
      </c>
      <c r="J590" s="4"/>
      <c r="K590" s="21">
        <f>sigmas!A590</f>
        <v>0</v>
      </c>
      <c r="L590" s="21">
        <f>sigmas!B590</f>
        <v>0</v>
      </c>
      <c r="M590" s="21">
        <f>sigmas!C590</f>
        <v>0</v>
      </c>
      <c r="N590" s="21">
        <f t="shared" si="49"/>
        <v>1</v>
      </c>
      <c r="O590" s="21" t="e">
        <f>LOG(N590/10^(-sgraph!$H$13))</f>
        <v>#VALUE!</v>
      </c>
      <c r="P590" s="21"/>
      <c r="Q590" s="21"/>
      <c r="R590" s="21"/>
    </row>
    <row r="591" spans="1:18" x14ac:dyDescent="0.2">
      <c r="A591" s="17">
        <f>A590+data!$I$2</f>
        <v>7.3799999999998862</v>
      </c>
      <c r="B591" s="17">
        <f t="shared" si="46"/>
        <v>4.1686938347044322E-8</v>
      </c>
      <c r="C591" s="17">
        <f>(-data!$B$2)*((B591^3+data!$D$4*B591^2-(data!$F$2+data!$D$4*data!$A$2)*B591-data!$F$2*data!$D$4)/(B591^3+(data!$D$4+data!$C$2)*B591^2+(data!$D$4*data!$C$2-data!$R$2)*B591-data!$D$4*data!$F$2))</f>
        <v>10.000003417126898</v>
      </c>
      <c r="D591" s="4">
        <f>(-data!$B$2)*((B591^3+data!$E$4*B591^2-(data!$F$2+data!$E$4*data!$A$2)*B591-data!$F$2*data!$E$4)/(B591^3+(data!$E$4+data!$C$2)*B591^2+(data!$E$4*data!$C$2-data!$R$2)*B591-data!$E$4*data!$F$2))</f>
        <v>9.8701262210569674</v>
      </c>
      <c r="E591" s="18">
        <f>IF(OR(A591&lt;data!$G$2,A591 &gt;data!$H$2),"",A591)</f>
        <v>7.3799999999998862</v>
      </c>
      <c r="F591" s="19">
        <f t="shared" si="45"/>
        <v>10.000003417126898</v>
      </c>
      <c r="G591" s="19">
        <f t="shared" si="47"/>
        <v>9.8701262210569674</v>
      </c>
      <c r="H591" s="4" t="str">
        <f t="shared" si="48"/>
        <v/>
      </c>
      <c r="I591" s="4" t="e">
        <f>VLOOKUP(ROUND(A591,2),data!$B$6:$C$209,2,0)</f>
        <v>#N/A</v>
      </c>
      <c r="J591" s="4"/>
      <c r="K591" s="21">
        <f>sigmas!A591</f>
        <v>0</v>
      </c>
      <c r="L591" s="21">
        <f>sigmas!B591</f>
        <v>0</v>
      </c>
      <c r="M591" s="21">
        <f>sigmas!C591</f>
        <v>0</v>
      </c>
      <c r="N591" s="21">
        <f t="shared" si="49"/>
        <v>1</v>
      </c>
      <c r="O591" s="21" t="e">
        <f>LOG(N591/10^(-sgraph!$H$13))</f>
        <v>#VALUE!</v>
      </c>
      <c r="P591" s="21"/>
      <c r="Q591" s="21"/>
      <c r="R591" s="21"/>
    </row>
    <row r="592" spans="1:18" x14ac:dyDescent="0.2">
      <c r="A592" s="17">
        <f>A591+data!$I$2</f>
        <v>7.389999999999886</v>
      </c>
      <c r="B592" s="17">
        <f t="shared" si="46"/>
        <v>4.0738027780421968E-8</v>
      </c>
      <c r="C592" s="17">
        <f>(-data!$B$2)*((B592^3+data!$D$4*B592^2-(data!$F$2+data!$D$4*data!$A$2)*B592-data!$F$2*data!$D$4)/(B592^3+(data!$D$4+data!$C$2)*B592^2+(data!$D$4*data!$C$2-data!$R$2)*B592-data!$D$4*data!$F$2))</f>
        <v>10.000016596862523</v>
      </c>
      <c r="D592" s="4">
        <f>(-data!$B$2)*((B592^3+data!$E$4*B592^2-(data!$F$2+data!$E$4*data!$A$2)*B592-data!$F$2*data!$E$4)/(B592^3+(data!$E$4+data!$C$2)*B592^2+(data!$E$4*data!$C$2-data!$R$2)*B592-data!$E$4*data!$F$2))</f>
        <v>9.8730580672047452</v>
      </c>
      <c r="E592" s="18">
        <f>IF(OR(A592&lt;data!$G$2,A592 &gt;data!$H$2),"",A592)</f>
        <v>7.389999999999886</v>
      </c>
      <c r="F592" s="19">
        <f t="shared" si="45"/>
        <v>10.000016596862523</v>
      </c>
      <c r="G592" s="19">
        <f t="shared" si="47"/>
        <v>9.8730580672047452</v>
      </c>
      <c r="H592" s="4" t="str">
        <f t="shared" si="48"/>
        <v/>
      </c>
      <c r="I592" s="4" t="e">
        <f>VLOOKUP(ROUND(A592,2),data!$B$6:$C$209,2,0)</f>
        <v>#N/A</v>
      </c>
      <c r="J592" s="4"/>
      <c r="K592" s="21">
        <f>sigmas!A592</f>
        <v>0</v>
      </c>
      <c r="L592" s="21">
        <f>sigmas!B592</f>
        <v>0</v>
      </c>
      <c r="M592" s="21">
        <f>sigmas!C592</f>
        <v>0</v>
      </c>
      <c r="N592" s="21">
        <f t="shared" si="49"/>
        <v>1</v>
      </c>
      <c r="O592" s="21" t="e">
        <f>LOG(N592/10^(-sgraph!$H$13))</f>
        <v>#VALUE!</v>
      </c>
      <c r="P592" s="21"/>
      <c r="Q592" s="21"/>
      <c r="R592" s="21"/>
    </row>
    <row r="593" spans="1:18" x14ac:dyDescent="0.2">
      <c r="A593" s="17">
        <f>A592+data!$I$2</f>
        <v>7.3999999999998858</v>
      </c>
      <c r="B593" s="17">
        <f t="shared" si="46"/>
        <v>3.9810717055360178E-8</v>
      </c>
      <c r="C593" s="17">
        <f>(-data!$B$2)*((B593^3+data!$D$4*B593^2-(data!$F$2+data!$D$4*data!$A$2)*B593-data!$F$2*data!$D$4)/(B593^3+(data!$D$4+data!$C$2)*B593^2+(data!$D$4*data!$C$2-data!$R$2)*B593-data!$D$4*data!$F$2))</f>
        <v>10.000029785410474</v>
      </c>
      <c r="D593" s="4">
        <f>(-data!$B$2)*((B593^3+data!$E$4*B593^2-(data!$F$2+data!$E$4*data!$A$2)*B593-data!$F$2*data!$E$4)/(B593^3+(data!$E$4+data!$C$2)*B593^2+(data!$E$4*data!$C$2-data!$R$2)*B593-data!$E$4*data!$F$2))</f>
        <v>9.8759251595904498</v>
      </c>
      <c r="E593" s="18">
        <f>IF(OR(A593&lt;data!$G$2,A593 &gt;data!$H$2),"",A593)</f>
        <v>7.3999999999998858</v>
      </c>
      <c r="F593" s="19">
        <f t="shared" si="45"/>
        <v>10.000029785410474</v>
      </c>
      <c r="G593" s="19">
        <f t="shared" si="47"/>
        <v>9.8759251595904498</v>
      </c>
      <c r="H593" s="4" t="str">
        <f t="shared" si="48"/>
        <v/>
      </c>
      <c r="I593" s="4" t="e">
        <f>VLOOKUP(ROUND(A593,2),data!$B$6:$C$209,2,0)</f>
        <v>#N/A</v>
      </c>
      <c r="J593" s="4"/>
      <c r="K593" s="21">
        <f>sigmas!A593</f>
        <v>0</v>
      </c>
      <c r="L593" s="21">
        <f>sigmas!B593</f>
        <v>0</v>
      </c>
      <c r="M593" s="21">
        <f>sigmas!C593</f>
        <v>0</v>
      </c>
      <c r="N593" s="21">
        <f t="shared" si="49"/>
        <v>1</v>
      </c>
      <c r="O593" s="21" t="e">
        <f>LOG(N593/10^(-sgraph!$H$13))</f>
        <v>#VALUE!</v>
      </c>
      <c r="P593" s="21"/>
      <c r="Q593" s="21"/>
      <c r="R593" s="21"/>
    </row>
    <row r="594" spans="1:18" x14ac:dyDescent="0.2">
      <c r="A594" s="17">
        <f>A593+data!$I$2</f>
        <v>7.4099999999998856</v>
      </c>
      <c r="B594" s="17">
        <f t="shared" si="46"/>
        <v>3.8904514499438274E-8</v>
      </c>
      <c r="C594" s="17">
        <f>(-data!$B$2)*((B594^3+data!$D$4*B594^2-(data!$F$2+data!$D$4*data!$A$2)*B594-data!$F$2*data!$D$4)/(B594^3+(data!$D$4+data!$C$2)*B594^2+(data!$D$4*data!$C$2-data!$R$2)*B594-data!$D$4*data!$F$2))</f>
        <v>10.000042989763219</v>
      </c>
      <c r="D594" s="4">
        <f>(-data!$B$2)*((B594^3+data!$E$4*B594^2-(data!$F$2+data!$E$4*data!$A$2)*B594-data!$F$2*data!$E$4)/(B594^3+(data!$E$4+data!$C$2)*B594^2+(data!$E$4*data!$C$2-data!$R$2)*B594-data!$E$4*data!$F$2))</f>
        <v>9.87872890541286</v>
      </c>
      <c r="E594" s="18">
        <f>IF(OR(A594&lt;data!$G$2,A594 &gt;data!$H$2),"",A594)</f>
        <v>7.4099999999998856</v>
      </c>
      <c r="F594" s="19">
        <f t="shared" si="45"/>
        <v>10.000042989763219</v>
      </c>
      <c r="G594" s="19">
        <f t="shared" si="47"/>
        <v>9.87872890541286</v>
      </c>
      <c r="H594" s="4" t="str">
        <f t="shared" si="48"/>
        <v/>
      </c>
      <c r="I594" s="4" t="e">
        <f>VLOOKUP(ROUND(A594,2),data!$B$6:$C$209,2,0)</f>
        <v>#N/A</v>
      </c>
      <c r="J594" s="4"/>
      <c r="K594" s="21">
        <f>sigmas!A594</f>
        <v>0</v>
      </c>
      <c r="L594" s="21">
        <f>sigmas!B594</f>
        <v>0</v>
      </c>
      <c r="M594" s="21">
        <f>sigmas!C594</f>
        <v>0</v>
      </c>
      <c r="N594" s="21">
        <f t="shared" si="49"/>
        <v>1</v>
      </c>
      <c r="O594" s="21" t="e">
        <f>LOG(N594/10^(-sgraph!$H$13))</f>
        <v>#VALUE!</v>
      </c>
      <c r="P594" s="21"/>
      <c r="Q594" s="21"/>
      <c r="R594" s="21"/>
    </row>
    <row r="595" spans="1:18" x14ac:dyDescent="0.2">
      <c r="A595" s="17">
        <f>A594+data!$I$2</f>
        <v>7.4199999999998854</v>
      </c>
      <c r="B595" s="17">
        <f t="shared" si="46"/>
        <v>3.8018939632066112E-8</v>
      </c>
      <c r="C595" s="17">
        <f>(-data!$B$2)*((B595^3+data!$D$4*B595^2-(data!$F$2+data!$D$4*data!$A$2)*B595-data!$F$2*data!$D$4)/(B595^3+(data!$D$4+data!$C$2)*B595^2+(data!$D$4*data!$C$2-data!$R$2)*B595-data!$D$4*data!$F$2))</f>
        <v>10.000056216921619</v>
      </c>
      <c r="D595" s="4">
        <f>(-data!$B$2)*((B595^3+data!$E$4*B595^2-(data!$F$2+data!$E$4*data!$A$2)*B595-data!$F$2*data!$E$4)/(B595^3+(data!$E$4+data!$C$2)*B595^2+(data!$E$4*data!$C$2-data!$R$2)*B595-data!$E$4*data!$F$2))</f>
        <v>9.8814706832444852</v>
      </c>
      <c r="E595" s="18">
        <f>IF(OR(A595&lt;data!$G$2,A595 &gt;data!$H$2),"",A595)</f>
        <v>7.4199999999998854</v>
      </c>
      <c r="F595" s="19">
        <f t="shared" si="45"/>
        <v>10.000056216921619</v>
      </c>
      <c r="G595" s="19">
        <f t="shared" si="47"/>
        <v>9.8814706832444852</v>
      </c>
      <c r="H595" s="4" t="str">
        <f t="shared" si="48"/>
        <v/>
      </c>
      <c r="I595" s="4" t="e">
        <f>VLOOKUP(ROUND(A595,2),data!$B$6:$C$209,2,0)</f>
        <v>#N/A</v>
      </c>
      <c r="J595" s="4"/>
      <c r="K595" s="21">
        <f>sigmas!A595</f>
        <v>0</v>
      </c>
      <c r="L595" s="21">
        <f>sigmas!B595</f>
        <v>0</v>
      </c>
      <c r="M595" s="21">
        <f>sigmas!C595</f>
        <v>0</v>
      </c>
      <c r="N595" s="21">
        <f t="shared" si="49"/>
        <v>1</v>
      </c>
      <c r="O595" s="21" t="e">
        <f>LOG(N595/10^(-sgraph!$H$13))</f>
        <v>#VALUE!</v>
      </c>
      <c r="P595" s="21"/>
      <c r="Q595" s="21"/>
      <c r="R595" s="21"/>
    </row>
    <row r="596" spans="1:18" x14ac:dyDescent="0.2">
      <c r="A596" s="17">
        <f>A595+data!$I$2</f>
        <v>7.4299999999998851</v>
      </c>
      <c r="B596" s="17">
        <f t="shared" si="46"/>
        <v>3.715352290972702E-8</v>
      </c>
      <c r="C596" s="17">
        <f>(-data!$B$2)*((B596^3+data!$D$4*B596^2-(data!$F$2+data!$D$4*data!$A$2)*B596-data!$F$2*data!$D$4)/(B596^3+(data!$D$4+data!$C$2)*B596^2+(data!$D$4*data!$C$2-data!$R$2)*B596-data!$D$4*data!$F$2))</f>
        <v>10.00006947389865</v>
      </c>
      <c r="D596" s="4">
        <f>(-data!$B$2)*((B596^3+data!$E$4*B596^2-(data!$F$2+data!$E$4*data!$A$2)*B596-data!$F$2*data!$E$4)/(B596^3+(data!$E$4+data!$C$2)*B596^2+(data!$E$4*data!$C$2-data!$R$2)*B596-data!$E$4*data!$F$2))</f>
        <v>9.8841518435473059</v>
      </c>
      <c r="E596" s="18">
        <f>IF(OR(A596&lt;data!$G$2,A596 &gt;data!$H$2),"",A596)</f>
        <v>7.4299999999998851</v>
      </c>
      <c r="F596" s="19">
        <f t="shared" si="45"/>
        <v>10.00006947389865</v>
      </c>
      <c r="G596" s="19">
        <f t="shared" si="47"/>
        <v>9.8841518435473059</v>
      </c>
      <c r="H596" s="4" t="str">
        <f t="shared" si="48"/>
        <v/>
      </c>
      <c r="I596" s="4" t="e">
        <f>VLOOKUP(ROUND(A596,2),data!$B$6:$C$209,2,0)</f>
        <v>#N/A</v>
      </c>
      <c r="J596" s="4"/>
      <c r="K596" s="21">
        <f>sigmas!A596</f>
        <v>0</v>
      </c>
      <c r="L596" s="21">
        <f>sigmas!B596</f>
        <v>0</v>
      </c>
      <c r="M596" s="21">
        <f>sigmas!C596</f>
        <v>0</v>
      </c>
      <c r="N596" s="21">
        <f t="shared" si="49"/>
        <v>1</v>
      </c>
      <c r="O596" s="21" t="e">
        <f>LOG(N596/10^(-sgraph!$H$13))</f>
        <v>#VALUE!</v>
      </c>
      <c r="P596" s="21"/>
      <c r="Q596" s="21"/>
      <c r="R596" s="21"/>
    </row>
    <row r="597" spans="1:18" x14ac:dyDescent="0.2">
      <c r="A597" s="17">
        <f>A596+data!$I$2</f>
        <v>7.4399999999998849</v>
      </c>
      <c r="B597" s="17">
        <f t="shared" si="46"/>
        <v>3.6307805477019684E-8</v>
      </c>
      <c r="C597" s="17">
        <f>(-data!$B$2)*((B597^3+data!$D$4*B597^2-(data!$F$2+data!$D$4*data!$A$2)*B597-data!$F$2*data!$D$4)/(B597^3+(data!$D$4+data!$C$2)*B597^2+(data!$D$4*data!$C$2-data!$R$2)*B597-data!$D$4*data!$F$2))</f>
        <v>10.000082767723121</v>
      </c>
      <c r="D597" s="4">
        <f>(-data!$B$2)*((B597^3+data!$E$4*B597^2-(data!$F$2+data!$E$4*data!$A$2)*B597-data!$F$2*data!$E$4)/(B597^3+(data!$E$4+data!$C$2)*B597^2+(data!$E$4*data!$C$2-data!$R$2)*B597-data!$E$4*data!$F$2))</f>
        <v>9.886773709182787</v>
      </c>
      <c r="E597" s="18">
        <f>IF(OR(A597&lt;data!$G$2,A597 &gt;data!$H$2),"",A597)</f>
        <v>7.4399999999998849</v>
      </c>
      <c r="F597" s="19">
        <f t="shared" si="45"/>
        <v>10.000082767723121</v>
      </c>
      <c r="G597" s="19">
        <f t="shared" si="47"/>
        <v>9.886773709182787</v>
      </c>
      <c r="H597" s="4" t="str">
        <f t="shared" si="48"/>
        <v/>
      </c>
      <c r="I597" s="4" t="e">
        <f>VLOOKUP(ROUND(A597,2),data!$B$6:$C$209,2,0)</f>
        <v>#N/A</v>
      </c>
      <c r="J597" s="4"/>
      <c r="K597" s="21">
        <f>sigmas!A597</f>
        <v>0</v>
      </c>
      <c r="L597" s="21">
        <f>sigmas!B597</f>
        <v>0</v>
      </c>
      <c r="M597" s="21">
        <f>sigmas!C597</f>
        <v>0</v>
      </c>
      <c r="N597" s="21">
        <f t="shared" si="49"/>
        <v>1</v>
      </c>
      <c r="O597" s="21" t="e">
        <f>LOG(N597/10^(-sgraph!$H$13))</f>
        <v>#VALUE!</v>
      </c>
      <c r="P597" s="21"/>
      <c r="Q597" s="21"/>
      <c r="R597" s="21"/>
    </row>
    <row r="598" spans="1:18" x14ac:dyDescent="0.2">
      <c r="A598" s="17">
        <f>A597+data!$I$2</f>
        <v>7.4499999999998847</v>
      </c>
      <c r="B598" s="17">
        <f t="shared" si="46"/>
        <v>3.5481338923366882E-8</v>
      </c>
      <c r="C598" s="17">
        <f>(-data!$B$2)*((B598^3+data!$D$4*B598^2-(data!$F$2+data!$D$4*data!$A$2)*B598-data!$F$2*data!$D$4)/(B598^3+(data!$D$4+data!$C$2)*B598^2+(data!$D$4*data!$C$2-data!$R$2)*B598-data!$D$4*data!$F$2))</f>
        <v>10.000096105443392</v>
      </c>
      <c r="D598" s="4">
        <f>(-data!$B$2)*((B598^3+data!$E$4*B598^2-(data!$F$2+data!$E$4*data!$A$2)*B598-data!$F$2*data!$E$4)/(B598^3+(data!$E$4+data!$C$2)*B598^2+(data!$E$4*data!$C$2-data!$R$2)*B598-data!$E$4*data!$F$2))</f>
        <v>9.8893375759160271</v>
      </c>
      <c r="E598" s="18">
        <f>IF(OR(A598&lt;data!$G$2,A598 &gt;data!$H$2),"",A598)</f>
        <v>7.4499999999998847</v>
      </c>
      <c r="F598" s="19">
        <f t="shared" si="45"/>
        <v>10.000096105443392</v>
      </c>
      <c r="G598" s="19">
        <f t="shared" si="47"/>
        <v>9.8893375759160271</v>
      </c>
      <c r="H598" s="4" t="str">
        <f t="shared" si="48"/>
        <v/>
      </c>
      <c r="I598" s="4" t="e">
        <f>VLOOKUP(ROUND(A598,2),data!$B$6:$C$209,2,0)</f>
        <v>#N/A</v>
      </c>
      <c r="J598" s="4"/>
      <c r="K598" s="21">
        <f>sigmas!A598</f>
        <v>0</v>
      </c>
      <c r="L598" s="21">
        <f>sigmas!B598</f>
        <v>0</v>
      </c>
      <c r="M598" s="21">
        <f>sigmas!C598</f>
        <v>0</v>
      </c>
      <c r="N598" s="21">
        <f t="shared" si="49"/>
        <v>1</v>
      </c>
      <c r="O598" s="21" t="e">
        <f>LOG(N598/10^(-sgraph!$H$13))</f>
        <v>#VALUE!</v>
      </c>
      <c r="P598" s="21"/>
      <c r="Q598" s="21"/>
      <c r="R598" s="21"/>
    </row>
    <row r="599" spans="1:18" x14ac:dyDescent="0.2">
      <c r="A599" s="17">
        <f>A598+data!$I$2</f>
        <v>7.4599999999998845</v>
      </c>
      <c r="B599" s="17">
        <f t="shared" si="46"/>
        <v>3.467368504526229E-8</v>
      </c>
      <c r="C599" s="17">
        <f>(-data!$B$2)*((B599^3+data!$D$4*B599^2-(data!$F$2+data!$D$4*data!$A$2)*B599-data!$F$2*data!$D$4)/(B599^3+(data!$D$4+data!$C$2)*B599^2+(data!$D$4*data!$C$2-data!$R$2)*B599-data!$D$4*data!$F$2))</f>
        <v>10.000109494131127</v>
      </c>
      <c r="D599" s="4">
        <f>(-data!$B$2)*((B599^3+data!$E$4*B599^2-(data!$F$2+data!$E$4*data!$A$2)*B599-data!$F$2*data!$E$4)/(B599^3+(data!$E$4+data!$C$2)*B599^2+(data!$E$4*data!$C$2-data!$R$2)*B599-data!$E$4*data!$F$2))</f>
        <v>9.8918447129139562</v>
      </c>
      <c r="E599" s="18">
        <f>IF(OR(A599&lt;data!$G$2,A599 &gt;data!$H$2),"",A599)</f>
        <v>7.4599999999998845</v>
      </c>
      <c r="F599" s="19">
        <f t="shared" si="45"/>
        <v>10.000109494131127</v>
      </c>
      <c r="G599" s="19">
        <f t="shared" si="47"/>
        <v>9.8918447129139562</v>
      </c>
      <c r="H599" s="4" t="str">
        <f t="shared" si="48"/>
        <v/>
      </c>
      <c r="I599" s="4" t="e">
        <f>VLOOKUP(ROUND(A599,2),data!$B$6:$C$209,2,0)</f>
        <v>#N/A</v>
      </c>
      <c r="J599" s="4"/>
      <c r="K599" s="21">
        <f>sigmas!A599</f>
        <v>0</v>
      </c>
      <c r="L599" s="21">
        <f>sigmas!B599</f>
        <v>0</v>
      </c>
      <c r="M599" s="21">
        <f>sigmas!C599</f>
        <v>0</v>
      </c>
      <c r="N599" s="21">
        <f t="shared" si="49"/>
        <v>1</v>
      </c>
      <c r="O599" s="21" t="e">
        <f>LOG(N599/10^(-sgraph!$H$13))</f>
        <v>#VALUE!</v>
      </c>
      <c r="P599" s="21"/>
      <c r="Q599" s="21"/>
      <c r="R599" s="21"/>
    </row>
    <row r="600" spans="1:18" x14ac:dyDescent="0.2">
      <c r="A600" s="17">
        <f>A599+data!$I$2</f>
        <v>7.4699999999998843</v>
      </c>
      <c r="B600" s="17">
        <f t="shared" si="46"/>
        <v>3.3884415613929173E-8</v>
      </c>
      <c r="C600" s="17">
        <f>(-data!$B$2)*((B600^3+data!$D$4*B600^2-(data!$F$2+data!$D$4*data!$A$2)*B600-data!$F$2*data!$D$4)/(B600^3+(data!$D$4+data!$C$2)*B600^2+(data!$D$4*data!$C$2-data!$R$2)*B600-data!$D$4*data!$F$2))</f>
        <v>10.000122940885033</v>
      </c>
      <c r="D600" s="4">
        <f>(-data!$B$2)*((B600^3+data!$E$4*B600^2-(data!$F$2+data!$E$4*data!$A$2)*B600-data!$F$2*data!$E$4)/(B600^3+(data!$E$4+data!$C$2)*B600^2+(data!$E$4*data!$C$2-data!$R$2)*B600-data!$E$4*data!$F$2))</f>
        <v>9.8942963632375136</v>
      </c>
      <c r="E600" s="18">
        <f>IF(OR(A600&lt;data!$G$2,A600 &gt;data!$H$2),"",A600)</f>
        <v>7.4699999999998843</v>
      </c>
      <c r="F600" s="19">
        <f t="shared" si="45"/>
        <v>10.000122940885033</v>
      </c>
      <c r="G600" s="19">
        <f t="shared" si="47"/>
        <v>9.8942963632375136</v>
      </c>
      <c r="H600" s="4" t="str">
        <f t="shared" si="48"/>
        <v/>
      </c>
      <c r="I600" s="4" t="e">
        <f>VLOOKUP(ROUND(A600,2),data!$B$6:$C$209,2,0)</f>
        <v>#N/A</v>
      </c>
      <c r="J600" s="4"/>
      <c r="K600" s="21">
        <f>sigmas!A600</f>
        <v>0</v>
      </c>
      <c r="L600" s="21">
        <f>sigmas!B600</f>
        <v>0</v>
      </c>
      <c r="M600" s="21">
        <f>sigmas!C600</f>
        <v>0</v>
      </c>
      <c r="N600" s="21">
        <f t="shared" si="49"/>
        <v>1</v>
      </c>
      <c r="O600" s="21" t="e">
        <f>LOG(N600/10^(-sgraph!$H$13))</f>
        <v>#VALUE!</v>
      </c>
      <c r="P600" s="21"/>
      <c r="Q600" s="21"/>
      <c r="R600" s="21"/>
    </row>
    <row r="601" spans="1:18" x14ac:dyDescent="0.2">
      <c r="A601" s="17">
        <f>A600+data!$I$2</f>
        <v>7.4799999999998841</v>
      </c>
      <c r="B601" s="17">
        <f t="shared" si="46"/>
        <v>3.3113112148267945E-8</v>
      </c>
      <c r="C601" s="17">
        <f>(-data!$B$2)*((B601^3+data!$D$4*B601^2-(data!$F$2+data!$D$4*data!$A$2)*B601-data!$F$2*data!$D$4)/(B601^3+(data!$D$4+data!$C$2)*B601^2+(data!$D$4*data!$C$2-data!$R$2)*B601-data!$D$4*data!$F$2))</f>
        <v>10.000136452834624</v>
      </c>
      <c r="D601" s="4">
        <f>(-data!$B$2)*((B601^3+data!$E$4*B601^2-(data!$F$2+data!$E$4*data!$A$2)*B601-data!$F$2*data!$E$4)/(B601^3+(data!$E$4+data!$C$2)*B601^2+(data!$E$4*data!$C$2-data!$R$2)*B601-data!$E$4*data!$F$2))</f>
        <v>9.896693744327683</v>
      </c>
      <c r="E601" s="18">
        <f>IF(OR(A601&lt;data!$G$2,A601 &gt;data!$H$2),"",A601)</f>
        <v>7.4799999999998841</v>
      </c>
      <c r="F601" s="19">
        <f t="shared" si="45"/>
        <v>10.000136452834624</v>
      </c>
      <c r="G601" s="19">
        <f t="shared" si="47"/>
        <v>9.896693744327683</v>
      </c>
      <c r="H601" s="4" t="str">
        <f t="shared" si="48"/>
        <v/>
      </c>
      <c r="I601" s="4" t="e">
        <f>VLOOKUP(ROUND(A601,2),data!$B$6:$C$209,2,0)</f>
        <v>#N/A</v>
      </c>
      <c r="J601" s="4"/>
      <c r="K601" s="21">
        <f>sigmas!A601</f>
        <v>0</v>
      </c>
      <c r="L601" s="21">
        <f>sigmas!B601</f>
        <v>0</v>
      </c>
      <c r="M601" s="21">
        <f>sigmas!C601</f>
        <v>0</v>
      </c>
      <c r="N601" s="21">
        <f t="shared" si="49"/>
        <v>1</v>
      </c>
      <c r="O601" s="21" t="e">
        <f>LOG(N601/10^(-sgraph!$H$13))</f>
        <v>#VALUE!</v>
      </c>
      <c r="P601" s="21"/>
      <c r="Q601" s="21"/>
      <c r="R601" s="21"/>
    </row>
    <row r="602" spans="1:18" x14ac:dyDescent="0.2">
      <c r="A602" s="17">
        <f>A601+data!$I$2</f>
        <v>7.4899999999998839</v>
      </c>
      <c r="B602" s="17">
        <f t="shared" si="46"/>
        <v>3.2359365692971464E-8</v>
      </c>
      <c r="C602" s="17">
        <f>(-data!$B$2)*((B602^3+data!$D$4*B602^2-(data!$F$2+data!$D$4*data!$A$2)*B602-data!$F$2*data!$D$4)/(B602^3+(data!$D$4+data!$C$2)*B602^2+(data!$D$4*data!$C$2-data!$R$2)*B602-data!$D$4*data!$F$2))</f>
        <v>10.000150037143996</v>
      </c>
      <c r="D602" s="4">
        <f>(-data!$B$2)*((B602^3+data!$E$4*B602^2-(data!$F$2+data!$E$4*data!$A$2)*B602-data!$F$2*data!$E$4)/(B602^3+(data!$E$4+data!$C$2)*B602^2+(data!$E$4*data!$C$2-data!$R$2)*B602-data!$E$4*data!$F$2))</f>
        <v>9.8990380484854121</v>
      </c>
      <c r="E602" s="18">
        <f>IF(OR(A602&lt;data!$G$2,A602 &gt;data!$H$2),"",A602)</f>
        <v>7.4899999999998839</v>
      </c>
      <c r="F602" s="19">
        <f t="shared" si="45"/>
        <v>10.000150037143996</v>
      </c>
      <c r="G602" s="19">
        <f t="shared" si="47"/>
        <v>9.8990380484854121</v>
      </c>
      <c r="H602" s="4" t="str">
        <f t="shared" si="48"/>
        <v/>
      </c>
      <c r="I602" s="4" t="e">
        <f>VLOOKUP(ROUND(A602,2),data!$B$6:$C$209,2,0)</f>
        <v>#N/A</v>
      </c>
      <c r="J602" s="4"/>
      <c r="K602" s="21">
        <f>sigmas!A602</f>
        <v>0</v>
      </c>
      <c r="L602" s="21">
        <f>sigmas!B602</f>
        <v>0</v>
      </c>
      <c r="M602" s="21">
        <f>sigmas!C602</f>
        <v>0</v>
      </c>
      <c r="N602" s="21">
        <f t="shared" si="49"/>
        <v>1</v>
      </c>
      <c r="O602" s="21" t="e">
        <f>LOG(N602/10^(-sgraph!$H$13))</f>
        <v>#VALUE!</v>
      </c>
      <c r="P602" s="21"/>
      <c r="Q602" s="21"/>
      <c r="R602" s="21"/>
    </row>
    <row r="603" spans="1:18" x14ac:dyDescent="0.2">
      <c r="A603" s="17">
        <f>A602+data!$I$2</f>
        <v>7.4999999999998836</v>
      </c>
      <c r="B603" s="17">
        <f t="shared" si="46"/>
        <v>3.1622776601692236E-8</v>
      </c>
      <c r="C603" s="17">
        <f>(-data!$B$2)*((B603^3+data!$D$4*B603^2-(data!$F$2+data!$D$4*data!$A$2)*B603-data!$F$2*data!$D$4)/(B603^3+(data!$D$4+data!$C$2)*B603^2+(data!$D$4*data!$C$2-data!$R$2)*B603-data!$D$4*data!$F$2))</f>
        <v>10.000163701015634</v>
      </c>
      <c r="D603" s="4">
        <f>(-data!$B$2)*((B603^3+data!$E$4*B603^2-(data!$F$2+data!$E$4*data!$A$2)*B603-data!$F$2*data!$E$4)/(B603^3+(data!$E$4+data!$C$2)*B603^2+(data!$E$4*data!$C$2-data!$R$2)*B603-data!$E$4*data!$F$2))</f>
        <v>9.9013304433452376</v>
      </c>
      <c r="E603" s="18">
        <f>IF(OR(A603&lt;data!$G$2,A603 &gt;data!$H$2),"",A603)</f>
        <v>7.4999999999998836</v>
      </c>
      <c r="F603" s="19">
        <f t="shared" si="45"/>
        <v>10.000163701015634</v>
      </c>
      <c r="G603" s="19">
        <f t="shared" si="47"/>
        <v>9.9013304433452376</v>
      </c>
      <c r="H603" s="4" t="str">
        <f t="shared" si="48"/>
        <v/>
      </c>
      <c r="I603" s="4" t="e">
        <f>VLOOKUP(ROUND(A603,2),data!$B$6:$C$209,2,0)</f>
        <v>#N/A</v>
      </c>
      <c r="J603" s="4"/>
      <c r="K603" s="21">
        <f>sigmas!A603</f>
        <v>0</v>
      </c>
      <c r="L603" s="21">
        <f>sigmas!B603</f>
        <v>0</v>
      </c>
      <c r="M603" s="21">
        <f>sigmas!C603</f>
        <v>0</v>
      </c>
      <c r="N603" s="21">
        <f t="shared" si="49"/>
        <v>1</v>
      </c>
      <c r="O603" s="21" t="e">
        <f>LOG(N603/10^(-sgraph!$H$13))</f>
        <v>#VALUE!</v>
      </c>
      <c r="P603" s="21"/>
      <c r="Q603" s="21"/>
      <c r="R603" s="21"/>
    </row>
    <row r="604" spans="1:18" x14ac:dyDescent="0.2">
      <c r="A604" s="17">
        <f>A603+data!$I$2</f>
        <v>7.5099999999998834</v>
      </c>
      <c r="B604" s="17">
        <f t="shared" si="46"/>
        <v>3.0902954325144159E-8</v>
      </c>
      <c r="C604" s="17">
        <f>(-data!$B$2)*((B604^3+data!$D$4*B604^2-(data!$F$2+data!$D$4*data!$A$2)*B604-data!$F$2*data!$D$4)/(B604^3+(data!$D$4+data!$C$2)*B604^2+(data!$D$4*data!$C$2-data!$R$2)*B604-data!$D$4*data!$F$2))</f>
        <v>10.000177451694235</v>
      </c>
      <c r="D604" s="4">
        <f>(-data!$B$2)*((B604^3+data!$E$4*B604^2-(data!$F$2+data!$E$4*data!$A$2)*B604-data!$F$2*data!$E$4)/(B604^3+(data!$E$4+data!$C$2)*B604^2+(data!$E$4*data!$C$2-data!$R$2)*B604-data!$E$4*data!$F$2))</f>
        <v>9.9035720723426941</v>
      </c>
      <c r="E604" s="18">
        <f>IF(OR(A604&lt;data!$G$2,A604 &gt;data!$H$2),"",A604)</f>
        <v>7.5099999999998834</v>
      </c>
      <c r="F604" s="19">
        <f t="shared" si="45"/>
        <v>10.000177451694235</v>
      </c>
      <c r="G604" s="19">
        <f t="shared" si="47"/>
        <v>9.9035720723426941</v>
      </c>
      <c r="H604" s="4" t="str">
        <f t="shared" si="48"/>
        <v/>
      </c>
      <c r="I604" s="4" t="e">
        <f>VLOOKUP(ROUND(A604,2),data!$B$6:$C$209,2,0)</f>
        <v>#N/A</v>
      </c>
      <c r="J604" s="4"/>
      <c r="K604" s="21">
        <f>sigmas!A604</f>
        <v>0</v>
      </c>
      <c r="L604" s="21">
        <f>sigmas!B604</f>
        <v>0</v>
      </c>
      <c r="M604" s="21">
        <f>sigmas!C604</f>
        <v>0</v>
      </c>
      <c r="N604" s="21">
        <f t="shared" si="49"/>
        <v>1</v>
      </c>
      <c r="O604" s="21" t="e">
        <f>LOG(N604/10^(-sgraph!$H$13))</f>
        <v>#VALUE!</v>
      </c>
      <c r="P604" s="21"/>
      <c r="Q604" s="21"/>
      <c r="R604" s="21"/>
    </row>
    <row r="605" spans="1:18" x14ac:dyDescent="0.2">
      <c r="A605" s="17">
        <f>A604+data!$I$2</f>
        <v>7.5199999999998832</v>
      </c>
      <c r="B605" s="17">
        <f t="shared" si="46"/>
        <v>3.0199517204028235E-8</v>
      </c>
      <c r="C605" s="17">
        <f>(-data!$B$2)*((B605^3+data!$D$4*B605^2-(data!$F$2+data!$D$4*data!$A$2)*B605-data!$F$2*data!$D$4)/(B605^3+(data!$D$4+data!$C$2)*B605^2+(data!$D$4*data!$C$2-data!$R$2)*B605-data!$D$4*data!$F$2))</f>
        <v>10.000191296470524</v>
      </c>
      <c r="D605" s="4">
        <f>(-data!$B$2)*((B605^3+data!$E$4*B605^2-(data!$F$2+data!$E$4*data!$A$2)*B605-data!$F$2*data!$E$4)/(B605^3+(data!$E$4+data!$C$2)*B605^2+(data!$E$4*data!$C$2-data!$R$2)*B605-data!$E$4*data!$F$2))</f>
        <v>9.9057640551753643</v>
      </c>
      <c r="E605" s="18">
        <f>IF(OR(A605&lt;data!$G$2,A605 &gt;data!$H$2),"",A605)</f>
        <v>7.5199999999998832</v>
      </c>
      <c r="F605" s="19">
        <f t="shared" si="45"/>
        <v>10.000191296470524</v>
      </c>
      <c r="G605" s="19">
        <f t="shared" si="47"/>
        <v>9.9057640551753643</v>
      </c>
      <c r="H605" s="4" t="str">
        <f t="shared" si="48"/>
        <v/>
      </c>
      <c r="I605" s="4" t="e">
        <f>VLOOKUP(ROUND(A605,2),data!$B$6:$C$209,2,0)</f>
        <v>#N/A</v>
      </c>
      <c r="J605" s="4"/>
      <c r="K605" s="21">
        <f>sigmas!A605</f>
        <v>0</v>
      </c>
      <c r="L605" s="21">
        <f>sigmas!B605</f>
        <v>0</v>
      </c>
      <c r="M605" s="21">
        <f>sigmas!C605</f>
        <v>0</v>
      </c>
      <c r="N605" s="21">
        <f t="shared" si="49"/>
        <v>1</v>
      </c>
      <c r="O605" s="21" t="e">
        <f>LOG(N605/10^(-sgraph!$H$13))</f>
        <v>#VALUE!</v>
      </c>
      <c r="P605" s="21"/>
      <c r="Q605" s="21"/>
      <c r="R605" s="21"/>
    </row>
    <row r="606" spans="1:18" x14ac:dyDescent="0.2">
      <c r="A606" s="17">
        <f>A605+data!$I$2</f>
        <v>7.529999999999883</v>
      </c>
      <c r="B606" s="17">
        <f t="shared" si="46"/>
        <v>2.9512092266671746E-8</v>
      </c>
      <c r="C606" s="17">
        <f>(-data!$B$2)*((B606^3+data!$D$4*B606^2-(data!$F$2+data!$D$4*data!$A$2)*B606-data!$F$2*data!$D$4)/(B606^3+(data!$D$4+data!$C$2)*B606^2+(data!$D$4*data!$C$2-data!$R$2)*B606-data!$D$4*data!$F$2))</f>
        <v>10.00020524268516</v>
      </c>
      <c r="D606" s="4">
        <f>(-data!$B$2)*((B606^3+data!$E$4*B606^2-(data!$F$2+data!$E$4*data!$A$2)*B606-data!$F$2*data!$E$4)/(B606^3+(data!$E$4+data!$C$2)*B606^2+(data!$E$4*data!$C$2-data!$R$2)*B606-data!$E$4*data!$F$2))</f>
        <v>9.9079074882576386</v>
      </c>
      <c r="E606" s="18">
        <f>IF(OR(A606&lt;data!$G$2,A606 &gt;data!$H$2),"",A606)</f>
        <v>7.529999999999883</v>
      </c>
      <c r="F606" s="19">
        <f t="shared" si="45"/>
        <v>10.00020524268516</v>
      </c>
      <c r="G606" s="19">
        <f t="shared" si="47"/>
        <v>9.9079074882576386</v>
      </c>
      <c r="H606" s="4" t="str">
        <f t="shared" si="48"/>
        <v/>
      </c>
      <c r="I606" s="4" t="e">
        <f>VLOOKUP(ROUND(A606,2),data!$B$6:$C$209,2,0)</f>
        <v>#N/A</v>
      </c>
      <c r="J606" s="4"/>
      <c r="K606" s="21">
        <f>sigmas!A606</f>
        <v>0</v>
      </c>
      <c r="L606" s="21">
        <f>sigmas!B606</f>
        <v>0</v>
      </c>
      <c r="M606" s="21">
        <f>sigmas!C606</f>
        <v>0</v>
      </c>
      <c r="N606" s="21">
        <f t="shared" si="49"/>
        <v>1</v>
      </c>
      <c r="O606" s="21" t="e">
        <f>LOG(N606/10^(-sgraph!$H$13))</f>
        <v>#VALUE!</v>
      </c>
      <c r="P606" s="21"/>
      <c r="Q606" s="21"/>
      <c r="R606" s="21"/>
    </row>
    <row r="607" spans="1:18" x14ac:dyDescent="0.2">
      <c r="A607" s="17">
        <f>A606+data!$I$2</f>
        <v>7.5399999999998828</v>
      </c>
      <c r="B607" s="17">
        <f t="shared" si="46"/>
        <v>2.8840315031273773E-8</v>
      </c>
      <c r="C607" s="17">
        <f>(-data!$B$2)*((B607^3+data!$D$4*B607^2-(data!$F$2+data!$D$4*data!$A$2)*B607-data!$F$2*data!$D$4)/(B607^3+(data!$D$4+data!$C$2)*B607^2+(data!$D$4*data!$C$2-data!$R$2)*B607-data!$D$4*data!$F$2))</f>
        <v>10.000219297732583</v>
      </c>
      <c r="D607" s="4">
        <f>(-data!$B$2)*((B607^3+data!$E$4*B607^2-(data!$F$2+data!$E$4*data!$A$2)*B607-data!$F$2*data!$E$4)/(B607^3+(data!$E$4+data!$C$2)*B607^2+(data!$E$4*data!$C$2-data!$R$2)*B607-data!$E$4*data!$F$2))</f>
        <v>9.9100034451690675</v>
      </c>
      <c r="E607" s="18">
        <f>IF(OR(A607&lt;data!$G$2,A607 &gt;data!$H$2),"",A607)</f>
        <v>7.5399999999998828</v>
      </c>
      <c r="F607" s="19">
        <f t="shared" si="45"/>
        <v>10.000219297732583</v>
      </c>
      <c r="G607" s="19">
        <f t="shared" si="47"/>
        <v>9.9100034451690675</v>
      </c>
      <c r="H607" s="4" t="str">
        <f t="shared" si="48"/>
        <v/>
      </c>
      <c r="I607" s="4" t="e">
        <f>VLOOKUP(ROUND(A607,2),data!$B$6:$C$209,2,0)</f>
        <v>#N/A</v>
      </c>
      <c r="J607" s="4"/>
      <c r="K607" s="21">
        <f>sigmas!A607</f>
        <v>0</v>
      </c>
      <c r="L607" s="21">
        <f>sigmas!B607</f>
        <v>0</v>
      </c>
      <c r="M607" s="21">
        <f>sigmas!C607</f>
        <v>0</v>
      </c>
      <c r="N607" s="21">
        <f t="shared" si="49"/>
        <v>1</v>
      </c>
      <c r="O607" s="21" t="e">
        <f>LOG(N607/10^(-sgraph!$H$13))</f>
        <v>#VALUE!</v>
      </c>
      <c r="P607" s="21"/>
      <c r="Q607" s="21"/>
      <c r="R607" s="21"/>
    </row>
    <row r="608" spans="1:18" x14ac:dyDescent="0.2">
      <c r="A608" s="17">
        <f>A607+data!$I$2</f>
        <v>7.5499999999998826</v>
      </c>
      <c r="B608" s="17">
        <f t="shared" si="46"/>
        <v>2.8183829312652078E-8</v>
      </c>
      <c r="C608" s="17">
        <f>(-data!$B$2)*((B608^3+data!$D$4*B608^2-(data!$F$2+data!$D$4*data!$A$2)*B608-data!$F$2*data!$D$4)/(B608^3+(data!$D$4+data!$C$2)*B608^2+(data!$D$4*data!$C$2-data!$R$2)*B608-data!$D$4*data!$F$2))</f>
        <v>10.000233469064971</v>
      </c>
      <c r="D608" s="4">
        <f>(-data!$B$2)*((B608^3+data!$E$4*B608^2-(data!$F$2+data!$E$4*data!$A$2)*B608-data!$F$2*data!$E$4)/(B608^3+(data!$E$4+data!$C$2)*B608^2+(data!$E$4*data!$C$2-data!$R$2)*B608-data!$E$4*data!$F$2))</f>
        <v>9.9120529770963621</v>
      </c>
      <c r="E608" s="18">
        <f>IF(OR(A608&lt;data!$G$2,A608 &gt;data!$H$2),"",A608)</f>
        <v>7.5499999999998826</v>
      </c>
      <c r="F608" s="19">
        <f t="shared" si="45"/>
        <v>10.000233469064971</v>
      </c>
      <c r="G608" s="19">
        <f t="shared" si="47"/>
        <v>9.9120529770963621</v>
      </c>
      <c r="H608" s="4" t="str">
        <f t="shared" si="48"/>
        <v/>
      </c>
      <c r="I608" s="4" t="e">
        <f>VLOOKUP(ROUND(A608,2),data!$B$6:$C$209,2,0)</f>
        <v>#N/A</v>
      </c>
      <c r="J608" s="4"/>
      <c r="K608" s="21">
        <f>sigmas!A608</f>
        <v>0</v>
      </c>
      <c r="L608" s="21">
        <f>sigmas!B608</f>
        <v>0</v>
      </c>
      <c r="M608" s="21">
        <f>sigmas!C608</f>
        <v>0</v>
      </c>
      <c r="N608" s="21">
        <f t="shared" si="49"/>
        <v>1</v>
      </c>
      <c r="O608" s="21" t="e">
        <f>LOG(N608/10^(-sgraph!$H$13))</f>
        <v>#VALUE!</v>
      </c>
      <c r="P608" s="21"/>
      <c r="Q608" s="21"/>
      <c r="R608" s="21"/>
    </row>
    <row r="609" spans="1:18" x14ac:dyDescent="0.2">
      <c r="A609" s="17">
        <f>A608+data!$I$2</f>
        <v>7.5599999999998824</v>
      </c>
      <c r="B609" s="17">
        <f t="shared" si="46"/>
        <v>2.7542287033389038E-8</v>
      </c>
      <c r="C609" s="17">
        <f>(-data!$B$2)*((B609^3+data!$D$4*B609^2-(data!$F$2+data!$D$4*data!$A$2)*B609-data!$F$2*data!$D$4)/(B609^3+(data!$D$4+data!$C$2)*B609^2+(data!$D$4*data!$C$2-data!$R$2)*B609-data!$D$4*data!$F$2))</f>
        <v>10.000247764196168</v>
      </c>
      <c r="D609" s="4">
        <f>(-data!$B$2)*((B609^3+data!$E$4*B609^2-(data!$F$2+data!$E$4*data!$A$2)*B609-data!$F$2*data!$E$4)/(B609^3+(data!$E$4+data!$C$2)*B609^2+(data!$E$4*data!$C$2-data!$R$2)*B609-data!$E$4*data!$F$2))</f>
        <v>9.9140571132690223</v>
      </c>
      <c r="E609" s="18">
        <f>IF(OR(A609&lt;data!$G$2,A609 &gt;data!$H$2),"",A609)</f>
        <v>7.5599999999998824</v>
      </c>
      <c r="F609" s="19">
        <f t="shared" si="45"/>
        <v>10.000247764196168</v>
      </c>
      <c r="G609" s="19">
        <f t="shared" si="47"/>
        <v>9.9140571132690223</v>
      </c>
      <c r="H609" s="4" t="str">
        <f t="shared" si="48"/>
        <v/>
      </c>
      <c r="I609" s="4" t="e">
        <f>VLOOKUP(ROUND(A609,2),data!$B$6:$C$209,2,0)</f>
        <v>#N/A</v>
      </c>
      <c r="J609" s="4"/>
      <c r="K609" s="21">
        <f>sigmas!A609</f>
        <v>0</v>
      </c>
      <c r="L609" s="21">
        <f>sigmas!B609</f>
        <v>0</v>
      </c>
      <c r="M609" s="21">
        <f>sigmas!C609</f>
        <v>0</v>
      </c>
      <c r="N609" s="21">
        <f t="shared" si="49"/>
        <v>1</v>
      </c>
      <c r="O609" s="21" t="e">
        <f>LOG(N609/10^(-sgraph!$H$13))</f>
        <v>#VALUE!</v>
      </c>
      <c r="P609" s="21"/>
      <c r="Q609" s="21"/>
      <c r="R609" s="21"/>
    </row>
    <row r="610" spans="1:18" x14ac:dyDescent="0.2">
      <c r="A610" s="17">
        <f>A609+data!$I$2</f>
        <v>7.5699999999998822</v>
      </c>
      <c r="B610" s="17">
        <f t="shared" si="46"/>
        <v>2.6915348039276459E-8</v>
      </c>
      <c r="C610" s="17">
        <f>(-data!$B$2)*((B610^3+data!$D$4*B610^2-(data!$F$2+data!$D$4*data!$A$2)*B610-data!$F$2*data!$D$4)/(B610^3+(data!$D$4+data!$C$2)*B610^2+(data!$D$4*data!$C$2-data!$R$2)*B610-data!$D$4*data!$F$2))</f>
        <v>10.000262190705685</v>
      </c>
      <c r="D610" s="4">
        <f>(-data!$B$2)*((B610^3+data!$E$4*B610^2-(data!$F$2+data!$E$4*data!$A$2)*B610-data!$F$2*data!$E$4)/(B610^3+(data!$E$4+data!$C$2)*B610^2+(data!$E$4*data!$C$2-data!$R$2)*B610-data!$E$4*data!$F$2))</f>
        <v>9.9160168613885489</v>
      </c>
      <c r="E610" s="18">
        <f>IF(OR(A610&lt;data!$G$2,A610 &gt;data!$H$2),"",A610)</f>
        <v>7.5699999999998822</v>
      </c>
      <c r="F610" s="19">
        <f t="shared" si="45"/>
        <v>10.000262190705685</v>
      </c>
      <c r="G610" s="19">
        <f t="shared" si="47"/>
        <v>9.9160168613885489</v>
      </c>
      <c r="H610" s="4" t="str">
        <f t="shared" si="48"/>
        <v/>
      </c>
      <c r="I610" s="4" t="e">
        <f>VLOOKUP(ROUND(A610,2),data!$B$6:$C$209,2,0)</f>
        <v>#N/A</v>
      </c>
      <c r="J610" s="4"/>
      <c r="K610" s="21">
        <f>sigmas!A610</f>
        <v>0</v>
      </c>
      <c r="L610" s="21">
        <f>sigmas!B610</f>
        <v>0</v>
      </c>
      <c r="M610" s="21">
        <f>sigmas!C610</f>
        <v>0</v>
      </c>
      <c r="N610" s="21">
        <f t="shared" si="49"/>
        <v>1</v>
      </c>
      <c r="O610" s="21" t="e">
        <f>LOG(N610/10^(-sgraph!$H$13))</f>
        <v>#VALUE!</v>
      </c>
      <c r="P610" s="21"/>
      <c r="Q610" s="21"/>
      <c r="R610" s="21"/>
    </row>
    <row r="611" spans="1:18" x14ac:dyDescent="0.2">
      <c r="A611" s="17">
        <f>A610+data!$I$2</f>
        <v>7.5799999999998819</v>
      </c>
      <c r="B611" s="17">
        <f t="shared" si="46"/>
        <v>2.6302679918960955E-8</v>
      </c>
      <c r="C611" s="17">
        <f>(-data!$B$2)*((B611^3+data!$D$4*B611^2-(data!$F$2+data!$D$4*data!$A$2)*B611-data!$F$2*data!$D$4)/(B611^3+(data!$D$4+data!$C$2)*B611^2+(data!$D$4*data!$C$2-data!$R$2)*B611-data!$D$4*data!$F$2))</f>
        <v>10.000276756242704</v>
      </c>
      <c r="D611" s="4">
        <f>(-data!$B$2)*((B611^3+data!$E$4*B611^2-(data!$F$2+data!$E$4*data!$A$2)*B611-data!$F$2*data!$E$4)/(B611^3+(data!$E$4+data!$C$2)*B611^2+(data!$E$4*data!$C$2-data!$R$2)*B611-data!$E$4*data!$F$2))</f>
        <v>9.9179332080513269</v>
      </c>
      <c r="E611" s="18">
        <f>IF(OR(A611&lt;data!$G$2,A611 &gt;data!$H$2),"",A611)</f>
        <v>7.5799999999998819</v>
      </c>
      <c r="F611" s="19">
        <f t="shared" si="45"/>
        <v>10.000276756242704</v>
      </c>
      <c r="G611" s="19">
        <f t="shared" si="47"/>
        <v>9.9179332080513269</v>
      </c>
      <c r="H611" s="4" t="str">
        <f t="shared" si="48"/>
        <v/>
      </c>
      <c r="I611" s="4" t="e">
        <f>VLOOKUP(ROUND(A611,2),data!$B$6:$C$209,2,0)</f>
        <v>#N/A</v>
      </c>
      <c r="J611" s="4"/>
      <c r="K611" s="21">
        <f>sigmas!A611</f>
        <v>0</v>
      </c>
      <c r="L611" s="21">
        <f>sigmas!B611</f>
        <v>0</v>
      </c>
      <c r="M611" s="21">
        <f>sigmas!C611</f>
        <v>0</v>
      </c>
      <c r="N611" s="21">
        <f t="shared" si="49"/>
        <v>1</v>
      </c>
      <c r="O611" s="21" t="e">
        <f>LOG(N611/10^(-sgraph!$H$13))</f>
        <v>#VALUE!</v>
      </c>
      <c r="P611" s="21"/>
      <c r="Q611" s="21"/>
      <c r="R611" s="21"/>
    </row>
    <row r="612" spans="1:18" x14ac:dyDescent="0.2">
      <c r="A612" s="17">
        <f>A611+data!$I$2</f>
        <v>7.5899999999998817</v>
      </c>
      <c r="B612" s="17">
        <f t="shared" si="46"/>
        <v>2.5703957827695614E-8</v>
      </c>
      <c r="C612" s="17">
        <f>(-data!$B$2)*((B612^3+data!$D$4*B612^2-(data!$F$2+data!$D$4*data!$A$2)*B612-data!$F$2*data!$D$4)/(B612^3+(data!$D$4+data!$C$2)*B612^2+(data!$D$4*data!$C$2-data!$R$2)*B612-data!$D$4*data!$F$2))</f>
        <v>10.000291468530143</v>
      </c>
      <c r="D612" s="4">
        <f>(-data!$B$2)*((B612^3+data!$E$4*B612^2-(data!$F$2+data!$E$4*data!$A$2)*B612-data!$F$2*data!$E$4)/(B612^3+(data!$E$4+data!$C$2)*B612^2+(data!$E$4*data!$C$2-data!$R$2)*B612-data!$E$4*data!$F$2))</f>
        <v>9.919807119165073</v>
      </c>
      <c r="E612" s="18">
        <f>IF(OR(A612&lt;data!$G$2,A612 &gt;data!$H$2),"",A612)</f>
        <v>7.5899999999998817</v>
      </c>
      <c r="F612" s="19">
        <f t="shared" si="45"/>
        <v>10.000291468530143</v>
      </c>
      <c r="G612" s="19">
        <f t="shared" si="47"/>
        <v>9.919807119165073</v>
      </c>
      <c r="H612" s="4" t="str">
        <f t="shared" si="48"/>
        <v/>
      </c>
      <c r="I612" s="4" t="e">
        <f>VLOOKUP(ROUND(A612,2),data!$B$6:$C$209,2,0)</f>
        <v>#N/A</v>
      </c>
      <c r="J612" s="4"/>
      <c r="K612" s="21">
        <f>sigmas!A612</f>
        <v>0</v>
      </c>
      <c r="L612" s="21">
        <f>sigmas!B612</f>
        <v>0</v>
      </c>
      <c r="M612" s="21">
        <f>sigmas!C612</f>
        <v>0</v>
      </c>
      <c r="N612" s="21">
        <f t="shared" si="49"/>
        <v>1</v>
      </c>
      <c r="O612" s="21" t="e">
        <f>LOG(N612/10^(-sgraph!$H$13))</f>
        <v>#VALUE!</v>
      </c>
      <c r="P612" s="21"/>
      <c r="Q612" s="21"/>
      <c r="R612" s="21"/>
    </row>
    <row r="613" spans="1:18" x14ac:dyDescent="0.2">
      <c r="A613" s="17">
        <f>A612+data!$I$2</f>
        <v>7.5999999999998815</v>
      </c>
      <c r="B613" s="17">
        <f t="shared" si="46"/>
        <v>2.5118864315102623E-8</v>
      </c>
      <c r="C613" s="17">
        <f>(-data!$B$2)*((B613^3+data!$D$4*B613^2-(data!$F$2+data!$D$4*data!$A$2)*B613-data!$F$2*data!$D$4)/(B613^3+(data!$D$4+data!$C$2)*B613^2+(data!$D$4*data!$C$2-data!$R$2)*B613-data!$D$4*data!$F$2))</f>
        <v>10.000306335368746</v>
      </c>
      <c r="D613" s="4">
        <f>(-data!$B$2)*((B613^3+data!$E$4*B613^2-(data!$F$2+data!$E$4*data!$A$2)*B613-data!$F$2*data!$E$4)/(B613^3+(data!$E$4+data!$C$2)*B613^2+(data!$E$4*data!$C$2-data!$R$2)*B613-data!$E$4*data!$F$2))</f>
        <v>9.9216395403590028</v>
      </c>
      <c r="E613" s="18">
        <f>IF(OR(A613&lt;data!$G$2,A613 &gt;data!$H$2),"",A613)</f>
        <v>7.5999999999998815</v>
      </c>
      <c r="F613" s="19">
        <f t="shared" si="45"/>
        <v>10.000306335368746</v>
      </c>
      <c r="G613" s="19">
        <f t="shared" si="47"/>
        <v>9.9216395403590028</v>
      </c>
      <c r="H613" s="4" t="str">
        <f t="shared" si="48"/>
        <v/>
      </c>
      <c r="I613" s="4" t="e">
        <f>VLOOKUP(ROUND(A613,2),data!$B$6:$C$209,2,0)</f>
        <v>#N/A</v>
      </c>
      <c r="J613" s="4"/>
      <c r="K613" s="21">
        <f>sigmas!A613</f>
        <v>0</v>
      </c>
      <c r="L613" s="21">
        <f>sigmas!B613</f>
        <v>0</v>
      </c>
      <c r="M613" s="21">
        <f>sigmas!C613</f>
        <v>0</v>
      </c>
      <c r="N613" s="21">
        <f t="shared" si="49"/>
        <v>1</v>
      </c>
      <c r="O613" s="21" t="e">
        <f>LOG(N613/10^(-sgraph!$H$13))</f>
        <v>#VALUE!</v>
      </c>
      <c r="P613" s="21"/>
      <c r="Q613" s="21"/>
      <c r="R613" s="21"/>
    </row>
    <row r="614" spans="1:18" x14ac:dyDescent="0.2">
      <c r="A614" s="17">
        <f>A613+data!$I$2</f>
        <v>7.6099999999998813</v>
      </c>
      <c r="B614" s="17">
        <f t="shared" si="46"/>
        <v>2.4547089156856969E-8</v>
      </c>
      <c r="C614" s="17">
        <f>(-data!$B$2)*((B614^3+data!$D$4*B614^2-(data!$F$2+data!$D$4*data!$A$2)*B614-data!$F$2*data!$D$4)/(B614^3+(data!$D$4+data!$C$2)*B614^2+(data!$D$4*data!$C$2-data!$R$2)*B614-data!$D$4*data!$F$2))</f>
        <v>10.000321364641227</v>
      </c>
      <c r="D614" s="4">
        <f>(-data!$B$2)*((B614^3+data!$E$4*B614^2-(data!$F$2+data!$E$4*data!$A$2)*B614-data!$F$2*data!$E$4)/(B614^3+(data!$E$4+data!$C$2)*B614^2+(data!$E$4*data!$C$2-data!$R$2)*B614-data!$E$4*data!$F$2))</f>
        <v>9.9234313973876311</v>
      </c>
      <c r="E614" s="18">
        <f>IF(OR(A614&lt;data!$G$2,A614 &gt;data!$H$2),"",A614)</f>
        <v>7.6099999999998813</v>
      </c>
      <c r="F614" s="19">
        <f t="shared" si="45"/>
        <v>10.000321364641227</v>
      </c>
      <c r="G614" s="19">
        <f t="shared" si="47"/>
        <v>9.9234313973876311</v>
      </c>
      <c r="H614" s="4" t="str">
        <f t="shared" si="48"/>
        <v/>
      </c>
      <c r="I614" s="4" t="e">
        <f>VLOOKUP(ROUND(A614,2),data!$B$6:$C$209,2,0)</f>
        <v>#N/A</v>
      </c>
      <c r="J614" s="4"/>
      <c r="K614" s="21">
        <f>sigmas!A614</f>
        <v>0</v>
      </c>
      <c r="L614" s="21">
        <f>sigmas!B614</f>
        <v>0</v>
      </c>
      <c r="M614" s="21">
        <f>sigmas!C614</f>
        <v>0</v>
      </c>
      <c r="N614" s="21">
        <f t="shared" si="49"/>
        <v>1</v>
      </c>
      <c r="O614" s="21" t="e">
        <f>LOG(N614/10^(-sgraph!$H$13))</f>
        <v>#VALUE!</v>
      </c>
      <c r="P614" s="21"/>
      <c r="Q614" s="21"/>
      <c r="R614" s="21"/>
    </row>
    <row r="615" spans="1:18" x14ac:dyDescent="0.2">
      <c r="A615" s="17">
        <f>A614+data!$I$2</f>
        <v>7.6199999999998811</v>
      </c>
      <c r="B615" s="17">
        <f t="shared" si="46"/>
        <v>2.3988329190201422E-8</v>
      </c>
      <c r="C615" s="17">
        <f>(-data!$B$2)*((B615^3+data!$D$4*B615^2-(data!$F$2+data!$D$4*data!$A$2)*B615-data!$F$2*data!$D$4)/(B615^3+(data!$D$4+data!$C$2)*B615^2+(data!$D$4*data!$C$2-data!$R$2)*B615-data!$D$4*data!$F$2))</f>
        <v>10.000336564316441</v>
      </c>
      <c r="D615" s="4">
        <f>(-data!$B$2)*((B615^3+data!$E$4*B615^2-(data!$F$2+data!$E$4*data!$A$2)*B615-data!$F$2*data!$E$4)/(B615^3+(data!$E$4+data!$C$2)*B615^2+(data!$E$4*data!$C$2-data!$R$2)*B615-data!$E$4*data!$F$2))</f>
        <v>9.9251835965282691</v>
      </c>
      <c r="E615" s="18">
        <f>IF(OR(A615&lt;data!$G$2,A615 &gt;data!$H$2),"",A615)</f>
        <v>7.6199999999998811</v>
      </c>
      <c r="F615" s="19">
        <f t="shared" si="45"/>
        <v>10.000336564316441</v>
      </c>
      <c r="G615" s="19">
        <f t="shared" si="47"/>
        <v>9.9251835965282691</v>
      </c>
      <c r="H615" s="4" t="str">
        <f t="shared" si="48"/>
        <v/>
      </c>
      <c r="I615" s="4" t="e">
        <f>VLOOKUP(ROUND(A615,2),data!$B$6:$C$209,2,0)</f>
        <v>#N/A</v>
      </c>
      <c r="J615" s="4"/>
      <c r="K615" s="21">
        <f>sigmas!A615</f>
        <v>0</v>
      </c>
      <c r="L615" s="21">
        <f>sigmas!B615</f>
        <v>0</v>
      </c>
      <c r="M615" s="21">
        <f>sigmas!C615</f>
        <v>0</v>
      </c>
      <c r="N615" s="21">
        <f t="shared" si="49"/>
        <v>1</v>
      </c>
      <c r="O615" s="21" t="e">
        <f>LOG(N615/10^(-sgraph!$H$13))</f>
        <v>#VALUE!</v>
      </c>
      <c r="P615" s="21"/>
      <c r="Q615" s="21"/>
      <c r="R615" s="21"/>
    </row>
    <row r="616" spans="1:18" x14ac:dyDescent="0.2">
      <c r="A616" s="17">
        <f>A615+data!$I$2</f>
        <v>7.6299999999998809</v>
      </c>
      <c r="B616" s="17">
        <f t="shared" si="46"/>
        <v>2.344228815320559E-8</v>
      </c>
      <c r="C616" s="17">
        <f>(-data!$B$2)*((B616^3+data!$D$4*B616^2-(data!$F$2+data!$D$4*data!$A$2)*B616-data!$F$2*data!$D$4)/(B616^3+(data!$D$4+data!$C$2)*B616^2+(data!$D$4*data!$C$2-data!$R$2)*B616-data!$D$4*data!$F$2))</f>
        <v>10.000351942453612</v>
      </c>
      <c r="D616" s="4">
        <f>(-data!$B$2)*((B616^3+data!$E$4*B616^2-(data!$F$2+data!$E$4*data!$A$2)*B616-data!$F$2*data!$E$4)/(B616^3+(data!$E$4+data!$C$2)*B616^2+(data!$E$4*data!$C$2-data!$R$2)*B616-data!$E$4*data!$F$2))</f>
        <v>9.926897024972261</v>
      </c>
      <c r="E616" s="18">
        <f>IF(OR(A616&lt;data!$G$2,A616 &gt;data!$H$2),"",A616)</f>
        <v>7.6299999999998809</v>
      </c>
      <c r="F616" s="19">
        <f t="shared" si="45"/>
        <v>10.000351942453612</v>
      </c>
      <c r="G616" s="19">
        <f t="shared" si="47"/>
        <v>9.926897024972261</v>
      </c>
      <c r="H616" s="4" t="str">
        <f t="shared" si="48"/>
        <v/>
      </c>
      <c r="I616" s="4" t="e">
        <f>VLOOKUP(ROUND(A616,2),data!$B$6:$C$209,2,0)</f>
        <v>#N/A</v>
      </c>
      <c r="J616" s="4"/>
      <c r="K616" s="21">
        <f>sigmas!A616</f>
        <v>0</v>
      </c>
      <c r="L616" s="21">
        <f>sigmas!B616</f>
        <v>0</v>
      </c>
      <c r="M616" s="21">
        <f>sigmas!C616</f>
        <v>0</v>
      </c>
      <c r="N616" s="21">
        <f t="shared" si="49"/>
        <v>1</v>
      </c>
      <c r="O616" s="21" t="e">
        <f>LOG(N616/10^(-sgraph!$H$13))</f>
        <v>#VALUE!</v>
      </c>
      <c r="P616" s="21"/>
      <c r="Q616" s="21"/>
      <c r="R616" s="21"/>
    </row>
    <row r="617" spans="1:18" x14ac:dyDescent="0.2">
      <c r="A617" s="17">
        <f>A616+data!$I$2</f>
        <v>7.6399999999998807</v>
      </c>
      <c r="B617" s="17">
        <f t="shared" si="46"/>
        <v>2.2908676527683963E-8</v>
      </c>
      <c r="C617" s="17">
        <f>(-data!$B$2)*((B617^3+data!$D$4*B617^2-(data!$F$2+data!$D$4*data!$A$2)*B617-data!$F$2*data!$D$4)/(B617^3+(data!$D$4+data!$C$2)*B617^2+(data!$D$4*data!$C$2-data!$R$2)*B617-data!$D$4*data!$F$2))</f>
        <v>10.000367507206612</v>
      </c>
      <c r="D617" s="4">
        <f>(-data!$B$2)*((B617^3+data!$E$4*B617^2-(data!$F$2+data!$E$4*data!$A$2)*B617-data!$F$2*data!$E$4)/(B617^3+(data!$E$4+data!$C$2)*B617^2+(data!$E$4*data!$C$2-data!$R$2)*B617-data!$E$4*data!$F$2))</f>
        <v>9.9285725512099656</v>
      </c>
      <c r="E617" s="18">
        <f>IF(OR(A617&lt;data!$G$2,A617 &gt;data!$H$2),"",A617)</f>
        <v>7.6399999999998807</v>
      </c>
      <c r="F617" s="19">
        <f t="shared" si="45"/>
        <v>10.000367507206612</v>
      </c>
      <c r="G617" s="19">
        <f t="shared" si="47"/>
        <v>9.9285725512099656</v>
      </c>
      <c r="H617" s="4" t="str">
        <f t="shared" si="48"/>
        <v/>
      </c>
      <c r="I617" s="4" t="e">
        <f>VLOOKUP(ROUND(A617,2),data!$B$6:$C$209,2,0)</f>
        <v>#N/A</v>
      </c>
      <c r="J617" s="4"/>
      <c r="K617" s="21">
        <f>sigmas!A617</f>
        <v>0</v>
      </c>
      <c r="L617" s="21">
        <f>sigmas!B617</f>
        <v>0</v>
      </c>
      <c r="M617" s="21">
        <f>sigmas!C617</f>
        <v>0</v>
      </c>
      <c r="N617" s="21">
        <f t="shared" si="49"/>
        <v>1</v>
      </c>
      <c r="O617" s="21" t="e">
        <f>LOG(N617/10^(-sgraph!$H$13))</f>
        <v>#VALUE!</v>
      </c>
      <c r="P617" s="21"/>
      <c r="Q617" s="21"/>
      <c r="R617" s="21"/>
    </row>
    <row r="618" spans="1:18" x14ac:dyDescent="0.2">
      <c r="A618" s="17">
        <f>A617+data!$I$2</f>
        <v>7.6499999999998805</v>
      </c>
      <c r="B618" s="17">
        <f t="shared" si="46"/>
        <v>2.2387211385689486E-8</v>
      </c>
      <c r="C618" s="17">
        <f>(-data!$B$2)*((B618^3+data!$D$4*B618^2-(data!$F$2+data!$D$4*data!$A$2)*B618-data!$F$2*data!$D$4)/(B618^3+(data!$D$4+data!$C$2)*B618^2+(data!$D$4*data!$C$2-data!$R$2)*B618-data!$D$4*data!$F$2))</f>
        <v>10.000383266828274</v>
      </c>
      <c r="D618" s="4">
        <f>(-data!$B$2)*((B618^3+data!$E$4*B618^2-(data!$F$2+data!$E$4*data!$A$2)*B618-data!$F$2*data!$E$4)/(B618^3+(data!$E$4+data!$C$2)*B618^2+(data!$E$4*data!$C$2-data!$R$2)*B618-data!$E$4*data!$F$2))</f>
        <v>9.9302110254095677</v>
      </c>
      <c r="E618" s="18">
        <f>IF(OR(A618&lt;data!$G$2,A618 &gt;data!$H$2),"",A618)</f>
        <v>7.6499999999998805</v>
      </c>
      <c r="F618" s="19">
        <f t="shared" si="45"/>
        <v>10.000383266828274</v>
      </c>
      <c r="G618" s="19">
        <f t="shared" si="47"/>
        <v>9.9302110254095677</v>
      </c>
      <c r="H618" s="4" t="str">
        <f t="shared" si="48"/>
        <v/>
      </c>
      <c r="I618" s="4" t="e">
        <f>VLOOKUP(ROUND(A618,2),data!$B$6:$C$209,2,0)</f>
        <v>#N/A</v>
      </c>
      <c r="J618" s="4"/>
      <c r="K618" s="21">
        <f>sigmas!A618</f>
        <v>0</v>
      </c>
      <c r="L618" s="21">
        <f>sigmas!B618</f>
        <v>0</v>
      </c>
      <c r="M618" s="21">
        <f>sigmas!C618</f>
        <v>0</v>
      </c>
      <c r="N618" s="21">
        <f t="shared" si="49"/>
        <v>1</v>
      </c>
      <c r="O618" s="21" t="e">
        <f>LOG(N618/10^(-sgraph!$H$13))</f>
        <v>#VALUE!</v>
      </c>
      <c r="P618" s="21"/>
      <c r="Q618" s="21"/>
      <c r="R618" s="21"/>
    </row>
    <row r="619" spans="1:18" x14ac:dyDescent="0.2">
      <c r="A619" s="17">
        <f>A618+data!$I$2</f>
        <v>7.6599999999998802</v>
      </c>
      <c r="B619" s="17">
        <f t="shared" si="46"/>
        <v>2.1877616239501556E-8</v>
      </c>
      <c r="C619" s="17">
        <f>(-data!$B$2)*((B619^3+data!$D$4*B619^2-(data!$F$2+data!$D$4*data!$A$2)*B619-data!$F$2*data!$D$4)/(B619^3+(data!$D$4+data!$C$2)*B619^2+(data!$D$4*data!$C$2-data!$R$2)*B619-data!$D$4*data!$F$2))</f>
        <v>10.000399229674777</v>
      </c>
      <c r="D619" s="4">
        <f>(-data!$B$2)*((B619^3+data!$E$4*B619^2-(data!$F$2+data!$E$4*data!$A$2)*B619-data!$F$2*data!$E$4)/(B619^3+(data!$E$4+data!$C$2)*B619^2+(data!$E$4*data!$C$2-data!$R$2)*B619-data!$E$4*data!$F$2))</f>
        <v>9.9318132797896936</v>
      </c>
      <c r="E619" s="18">
        <f>IF(OR(A619&lt;data!$G$2,A619 &gt;data!$H$2),"",A619)</f>
        <v>7.6599999999998802</v>
      </c>
      <c r="F619" s="19">
        <f t="shared" si="45"/>
        <v>10.000399229674777</v>
      </c>
      <c r="G619" s="19">
        <f t="shared" si="47"/>
        <v>9.9318132797896936</v>
      </c>
      <c r="H619" s="4" t="str">
        <f t="shared" si="48"/>
        <v/>
      </c>
      <c r="I619" s="4" t="e">
        <f>VLOOKUP(ROUND(A619,2),data!$B$6:$C$209,2,0)</f>
        <v>#N/A</v>
      </c>
      <c r="J619" s="4"/>
      <c r="K619" s="21">
        <f>sigmas!A619</f>
        <v>0</v>
      </c>
      <c r="L619" s="21">
        <f>sigmas!B619</f>
        <v>0</v>
      </c>
      <c r="M619" s="21">
        <f>sigmas!C619</f>
        <v>0</v>
      </c>
      <c r="N619" s="21">
        <f t="shared" si="49"/>
        <v>1</v>
      </c>
      <c r="O619" s="21" t="e">
        <f>LOG(N619/10^(-sgraph!$H$13))</f>
        <v>#VALUE!</v>
      </c>
      <c r="P619" s="21"/>
      <c r="Q619" s="21"/>
      <c r="R619" s="21"/>
    </row>
    <row r="620" spans="1:18" x14ac:dyDescent="0.2">
      <c r="A620" s="17">
        <f>A619+data!$I$2</f>
        <v>7.66999999999988</v>
      </c>
      <c r="B620" s="17">
        <f t="shared" si="46"/>
        <v>2.1379620895028218E-8</v>
      </c>
      <c r="C620" s="17">
        <f>(-data!$B$2)*((B620^3+data!$D$4*B620^2-(data!$F$2+data!$D$4*data!$A$2)*B620-data!$F$2*data!$D$4)/(B620^3+(data!$D$4+data!$C$2)*B620^2+(data!$D$4*data!$C$2-data!$R$2)*B620-data!$D$4*data!$F$2))</f>
        <v>10.00041540421007</v>
      </c>
      <c r="D620" s="4">
        <f>(-data!$B$2)*((B620^3+data!$E$4*B620^2-(data!$F$2+data!$E$4*data!$A$2)*B620-data!$F$2*data!$E$4)/(B620^3+(data!$E$4+data!$C$2)*B620^2+(data!$E$4*data!$C$2-data!$R$2)*B620-data!$E$4*data!$F$2))</f>
        <v>9.9333801289859416</v>
      </c>
      <c r="E620" s="18">
        <f>IF(OR(A620&lt;data!$G$2,A620 &gt;data!$H$2),"",A620)</f>
        <v>7.66999999999988</v>
      </c>
      <c r="F620" s="19">
        <f t="shared" si="45"/>
        <v>10.00041540421007</v>
      </c>
      <c r="G620" s="19">
        <f t="shared" si="47"/>
        <v>9.9333801289859416</v>
      </c>
      <c r="H620" s="4" t="str">
        <f t="shared" si="48"/>
        <v/>
      </c>
      <c r="I620" s="4" t="e">
        <f>VLOOKUP(ROUND(A620,2),data!$B$6:$C$209,2,0)</f>
        <v>#N/A</v>
      </c>
      <c r="J620" s="4"/>
      <c r="K620" s="21">
        <f>sigmas!A620</f>
        <v>0</v>
      </c>
      <c r="L620" s="21">
        <f>sigmas!B620</f>
        <v>0</v>
      </c>
      <c r="M620" s="21">
        <f>sigmas!C620</f>
        <v>0</v>
      </c>
      <c r="N620" s="21">
        <f t="shared" si="49"/>
        <v>1</v>
      </c>
      <c r="O620" s="21" t="e">
        <f>LOG(N620/10^(-sgraph!$H$13))</f>
        <v>#VALUE!</v>
      </c>
      <c r="P620" s="21"/>
      <c r="Q620" s="21"/>
      <c r="R620" s="21"/>
    </row>
    <row r="621" spans="1:18" x14ac:dyDescent="0.2">
      <c r="A621" s="17">
        <f>A620+data!$I$2</f>
        <v>7.6799999999998798</v>
      </c>
      <c r="B621" s="17">
        <f t="shared" si="46"/>
        <v>2.0892961308546159E-8</v>
      </c>
      <c r="C621" s="17">
        <f>(-data!$B$2)*((B621^3+data!$D$4*B621^2-(data!$F$2+data!$D$4*data!$A$2)*B621-data!$F$2*data!$D$4)/(B621^3+(data!$D$4+data!$C$2)*B621^2+(data!$D$4*data!$C$2-data!$R$2)*B621-data!$D$4*data!$F$2))</f>
        <v>10.00043179901038</v>
      </c>
      <c r="D621" s="4">
        <f>(-data!$B$2)*((B621^3+data!$E$4*B621^2-(data!$F$2+data!$E$4*data!$A$2)*B621-data!$F$2*data!$E$4)/(B621^3+(data!$E$4+data!$C$2)*B621^2+(data!$E$4*data!$C$2-data!$R$2)*B621-data!$E$4*data!$F$2))</f>
        <v>9.934912370411336</v>
      </c>
      <c r="E621" s="18">
        <f>IF(OR(A621&lt;data!$G$2,A621 &gt;data!$H$2),"",A621)</f>
        <v>7.6799999999998798</v>
      </c>
      <c r="F621" s="19">
        <f t="shared" si="45"/>
        <v>10.00043179901038</v>
      </c>
      <c r="G621" s="19">
        <f t="shared" si="47"/>
        <v>9.934912370411336</v>
      </c>
      <c r="H621" s="4" t="str">
        <f t="shared" si="48"/>
        <v/>
      </c>
      <c r="I621" s="4" t="e">
        <f>VLOOKUP(ROUND(A621,2),data!$B$6:$C$209,2,0)</f>
        <v>#N/A</v>
      </c>
      <c r="J621" s="4"/>
      <c r="K621" s="21">
        <f>sigmas!A621</f>
        <v>0</v>
      </c>
      <c r="L621" s="21">
        <f>sigmas!B621</f>
        <v>0</v>
      </c>
      <c r="M621" s="21">
        <f>sigmas!C621</f>
        <v>0</v>
      </c>
      <c r="N621" s="21">
        <f t="shared" si="49"/>
        <v>1</v>
      </c>
      <c r="O621" s="21" t="e">
        <f>LOG(N621/10^(-sgraph!$H$13))</f>
        <v>#VALUE!</v>
      </c>
      <c r="P621" s="21"/>
      <c r="Q621" s="21"/>
      <c r="R621" s="21"/>
    </row>
    <row r="622" spans="1:18" x14ac:dyDescent="0.2">
      <c r="A622" s="17">
        <f>A621+data!$I$2</f>
        <v>7.6899999999998796</v>
      </c>
      <c r="B622" s="17">
        <f t="shared" si="46"/>
        <v>2.0417379446700929E-8</v>
      </c>
      <c r="C622" s="17">
        <f>(-data!$B$2)*((B622^3+data!$D$4*B622^2-(data!$F$2+data!$D$4*data!$A$2)*B622-data!$F$2*data!$D$4)/(B622^3+(data!$D$4+data!$C$2)*B622^2+(data!$D$4*data!$C$2-data!$R$2)*B622-data!$D$4*data!$F$2))</f>
        <v>10.000448422768724</v>
      </c>
      <c r="D622" s="4">
        <f>(-data!$B$2)*((B622^3+data!$E$4*B622^2-(data!$F$2+data!$E$4*data!$A$2)*B622-data!$F$2*data!$E$4)/(B622^3+(data!$E$4+data!$C$2)*B622^2+(data!$E$4*data!$C$2-data!$R$2)*B622-data!$E$4*data!$F$2))</f>
        <v>9.9364107846107821</v>
      </c>
      <c r="E622" s="18">
        <f>IF(OR(A622&lt;data!$G$2,A622 &gt;data!$H$2),"",A622)</f>
        <v>7.6899999999998796</v>
      </c>
      <c r="F622" s="19">
        <f t="shared" si="45"/>
        <v>10.000448422768724</v>
      </c>
      <c r="G622" s="19">
        <f t="shared" si="47"/>
        <v>9.9364107846107821</v>
      </c>
      <c r="H622" s="4" t="str">
        <f t="shared" si="48"/>
        <v/>
      </c>
      <c r="I622" s="4" t="e">
        <f>VLOOKUP(ROUND(A622,2),data!$B$6:$C$209,2,0)</f>
        <v>#N/A</v>
      </c>
      <c r="J622" s="4"/>
      <c r="K622" s="21">
        <f>sigmas!A622</f>
        <v>0</v>
      </c>
      <c r="L622" s="21">
        <f>sigmas!B622</f>
        <v>0</v>
      </c>
      <c r="M622" s="21">
        <f>sigmas!C622</f>
        <v>0</v>
      </c>
      <c r="N622" s="21">
        <f t="shared" si="49"/>
        <v>1</v>
      </c>
      <c r="O622" s="21" t="e">
        <f>LOG(N622/10^(-sgraph!$H$13))</f>
        <v>#VALUE!</v>
      </c>
      <c r="P622" s="21"/>
      <c r="Q622" s="21"/>
      <c r="R622" s="21"/>
    </row>
    <row r="623" spans="1:18" x14ac:dyDescent="0.2">
      <c r="A623" s="17">
        <f>A622+data!$I$2</f>
        <v>7.6999999999998794</v>
      </c>
      <c r="B623" s="17">
        <f t="shared" si="46"/>
        <v>1.9952623149694305E-8</v>
      </c>
      <c r="C623" s="17">
        <f>(-data!$B$2)*((B623^3+data!$D$4*B623^2-(data!$F$2+data!$D$4*data!$A$2)*B623-data!$F$2*data!$D$4)/(B623^3+(data!$D$4+data!$C$2)*B623^2+(data!$D$4*data!$C$2-data!$R$2)*B623-data!$D$4*data!$F$2))</f>
        <v>10.000465284299549</v>
      </c>
      <c r="D623" s="4">
        <f>(-data!$B$2)*((B623^3+data!$E$4*B623^2-(data!$F$2+data!$E$4*data!$A$2)*B623-data!$F$2*data!$E$4)/(B623^3+(data!$E$4+data!$C$2)*B623^2+(data!$E$4*data!$C$2-data!$R$2)*B623-data!$E$4*data!$F$2))</f>
        <v>9.9378761356095371</v>
      </c>
      <c r="E623" s="18">
        <f>IF(OR(A623&lt;data!$G$2,A623 &gt;data!$H$2),"",A623)</f>
        <v>7.6999999999998794</v>
      </c>
      <c r="F623" s="19">
        <f t="shared" si="45"/>
        <v>10.000465284299549</v>
      </c>
      <c r="G623" s="19">
        <f t="shared" si="47"/>
        <v>9.9378761356095371</v>
      </c>
      <c r="H623" s="4" t="str">
        <f t="shared" si="48"/>
        <v/>
      </c>
      <c r="I623" s="4" t="e">
        <f>VLOOKUP(ROUND(A623,2),data!$B$6:$C$209,2,0)</f>
        <v>#N/A</v>
      </c>
      <c r="J623" s="4"/>
      <c r="K623" s="21">
        <f>sigmas!A623</f>
        <v>0</v>
      </c>
      <c r="L623" s="21">
        <f>sigmas!B623</f>
        <v>0</v>
      </c>
      <c r="M623" s="21">
        <f>sigmas!C623</f>
        <v>0</v>
      </c>
      <c r="N623" s="21">
        <f t="shared" si="49"/>
        <v>1</v>
      </c>
      <c r="O623" s="21" t="e">
        <f>LOG(N623/10^(-sgraph!$H$13))</f>
        <v>#VALUE!</v>
      </c>
      <c r="P623" s="21"/>
      <c r="Q623" s="21"/>
      <c r="R623" s="21"/>
    </row>
    <row r="624" spans="1:18" x14ac:dyDescent="0.2">
      <c r="A624" s="17">
        <f>A623+data!$I$2</f>
        <v>7.7099999999998792</v>
      </c>
      <c r="B624" s="17">
        <f t="shared" si="46"/>
        <v>1.9498445997585837E-8</v>
      </c>
      <c r="C624" s="17">
        <f>(-data!$B$2)*((B624^3+data!$D$4*B624^2-(data!$F$2+data!$D$4*data!$A$2)*B624-data!$F$2*data!$D$4)/(B624^3+(data!$D$4+data!$C$2)*B624^2+(data!$D$4*data!$C$2-data!$R$2)*B624-data!$D$4*data!$F$2))</f>
        <v>10.000482392543397</v>
      </c>
      <c r="D624" s="4">
        <f>(-data!$B$2)*((B624^3+data!$E$4*B624^2-(data!$F$2+data!$E$4*data!$A$2)*B624-data!$F$2*data!$E$4)/(B624^3+(data!$E$4+data!$C$2)*B624^2+(data!$E$4*data!$C$2-data!$R$2)*B624-data!$E$4*data!$F$2))</f>
        <v>9.9393091712558004</v>
      </c>
      <c r="E624" s="18">
        <f>IF(OR(A624&lt;data!$G$2,A624 &gt;data!$H$2),"",A624)</f>
        <v>7.7099999999998792</v>
      </c>
      <c r="F624" s="19">
        <f t="shared" si="45"/>
        <v>10.000482392543397</v>
      </c>
      <c r="G624" s="19">
        <f t="shared" si="47"/>
        <v>9.9393091712558004</v>
      </c>
      <c r="H624" s="4" t="str">
        <f t="shared" si="48"/>
        <v/>
      </c>
      <c r="I624" s="4" t="e">
        <f>VLOOKUP(ROUND(A624,2),data!$B$6:$C$209,2,0)</f>
        <v>#N/A</v>
      </c>
      <c r="J624" s="4"/>
      <c r="K624" s="21">
        <f>sigmas!A624</f>
        <v>0</v>
      </c>
      <c r="L624" s="21">
        <f>sigmas!B624</f>
        <v>0</v>
      </c>
      <c r="M624" s="21">
        <f>sigmas!C624</f>
        <v>0</v>
      </c>
      <c r="N624" s="21">
        <f t="shared" si="49"/>
        <v>1</v>
      </c>
      <c r="O624" s="21" t="e">
        <f>LOG(N624/10^(-sgraph!$H$13))</f>
        <v>#VALUE!</v>
      </c>
      <c r="P624" s="21"/>
      <c r="Q624" s="21"/>
      <c r="R624" s="21"/>
    </row>
    <row r="625" spans="1:18" x14ac:dyDescent="0.2">
      <c r="A625" s="17">
        <f>A624+data!$I$2</f>
        <v>7.719999999999879</v>
      </c>
      <c r="B625" s="17">
        <f t="shared" si="46"/>
        <v>1.9054607179637736E-8</v>
      </c>
      <c r="C625" s="17">
        <f>(-data!$B$2)*((B625^3+data!$D$4*B625^2-(data!$F$2+data!$D$4*data!$A$2)*B625-data!$F$2*data!$D$4)/(B625^3+(data!$D$4+data!$C$2)*B625^2+(data!$D$4*data!$C$2-data!$R$2)*B625-data!$D$4*data!$F$2))</f>
        <v>10.000499756571639</v>
      </c>
      <c r="D625" s="4">
        <f>(-data!$B$2)*((B625^3+data!$E$4*B625^2-(data!$F$2+data!$E$4*data!$A$2)*B625-data!$F$2*data!$E$4)/(B625^3+(data!$E$4+data!$C$2)*B625^2+(data!$E$4*data!$C$2-data!$R$2)*B625-data!$E$4*data!$F$2))</f>
        <v>9.9407106235574556</v>
      </c>
      <c r="E625" s="18">
        <f>IF(OR(A625&lt;data!$G$2,A625 &gt;data!$H$2),"",A625)</f>
        <v>7.719999999999879</v>
      </c>
      <c r="F625" s="19">
        <f t="shared" si="45"/>
        <v>10.000499756571639</v>
      </c>
      <c r="G625" s="19">
        <f t="shared" si="47"/>
        <v>9.9407106235574556</v>
      </c>
      <c r="H625" s="4" t="str">
        <f t="shared" si="48"/>
        <v/>
      </c>
      <c r="I625" s="4" t="e">
        <f>VLOOKUP(ROUND(A625,2),data!$B$6:$C$209,2,0)</f>
        <v>#N/A</v>
      </c>
      <c r="J625" s="4"/>
      <c r="K625" s="21">
        <f>sigmas!A625</f>
        <v>0</v>
      </c>
      <c r="L625" s="21">
        <f>sigmas!B625</f>
        <v>0</v>
      </c>
      <c r="M625" s="21">
        <f>sigmas!C625</f>
        <v>0</v>
      </c>
      <c r="N625" s="21">
        <f t="shared" si="49"/>
        <v>1</v>
      </c>
      <c r="O625" s="21" t="e">
        <f>LOG(N625/10^(-sgraph!$H$13))</f>
        <v>#VALUE!</v>
      </c>
      <c r="P625" s="21"/>
      <c r="Q625" s="21"/>
      <c r="R625" s="21"/>
    </row>
    <row r="626" spans="1:18" x14ac:dyDescent="0.2">
      <c r="A626" s="17">
        <f>A625+data!$I$2</f>
        <v>7.7299999999998787</v>
      </c>
      <c r="B626" s="17">
        <f t="shared" si="46"/>
        <v>1.8620871366633821E-8</v>
      </c>
      <c r="C626" s="17">
        <f>(-data!$B$2)*((B626^3+data!$D$4*B626^2-(data!$F$2+data!$D$4*data!$A$2)*B626-data!$F$2*data!$D$4)/(B626^3+(data!$D$4+data!$C$2)*B626^2+(data!$D$4*data!$C$2-data!$R$2)*B626-data!$D$4*data!$F$2))</f>
        <v>10.000517385591303</v>
      </c>
      <c r="D626" s="4">
        <f>(-data!$B$2)*((B626^3+data!$E$4*B626^2-(data!$F$2+data!$E$4*data!$A$2)*B626-data!$F$2*data!$E$4)/(B626^3+(data!$E$4+data!$C$2)*B626^2+(data!$E$4*data!$C$2-data!$R$2)*B626-data!$E$4*data!$F$2))</f>
        <v>9.9420812090130237</v>
      </c>
      <c r="E626" s="18">
        <f>IF(OR(A626&lt;data!$G$2,A626 &gt;data!$H$2),"",A626)</f>
        <v>7.7299999999998787</v>
      </c>
      <c r="F626" s="19">
        <f t="shared" si="45"/>
        <v>10.000517385591303</v>
      </c>
      <c r="G626" s="19">
        <f t="shared" si="47"/>
        <v>9.9420812090130237</v>
      </c>
      <c r="H626" s="4" t="str">
        <f t="shared" si="48"/>
        <v/>
      </c>
      <c r="I626" s="4" t="e">
        <f>VLOOKUP(ROUND(A626,2),data!$B$6:$C$209,2,0)</f>
        <v>#N/A</v>
      </c>
      <c r="J626" s="4"/>
      <c r="K626" s="21">
        <f>sigmas!A626</f>
        <v>0</v>
      </c>
      <c r="L626" s="21">
        <f>sigmas!B626</f>
        <v>0</v>
      </c>
      <c r="M626" s="21">
        <f>sigmas!C626</f>
        <v>0</v>
      </c>
      <c r="N626" s="21">
        <f t="shared" si="49"/>
        <v>1</v>
      </c>
      <c r="O626" s="21" t="e">
        <f>LOG(N626/10^(-sgraph!$H$13))</f>
        <v>#VALUE!</v>
      </c>
      <c r="P626" s="21"/>
      <c r="Q626" s="21"/>
      <c r="R626" s="21"/>
    </row>
    <row r="627" spans="1:18" x14ac:dyDescent="0.2">
      <c r="A627" s="17">
        <f>A626+data!$I$2</f>
        <v>7.7399999999998785</v>
      </c>
      <c r="B627" s="17">
        <f t="shared" si="46"/>
        <v>1.8197008586104865E-8</v>
      </c>
      <c r="C627" s="17">
        <f>(-data!$B$2)*((B627^3+data!$D$4*B627^2-(data!$F$2+data!$D$4*data!$A$2)*B627-data!$F$2*data!$D$4)/(B627^3+(data!$D$4+data!$C$2)*B627^2+(data!$D$4*data!$C$2-data!$R$2)*B627-data!$D$4*data!$F$2))</f>
        <v>10.000535288949933</v>
      </c>
      <c r="D627" s="4">
        <f>(-data!$B$2)*((B627^3+data!$E$4*B627^2-(data!$F$2+data!$E$4*data!$A$2)*B627-data!$F$2*data!$E$4)/(B627^3+(data!$E$4+data!$C$2)*B627^2+(data!$E$4*data!$C$2-data!$R$2)*B627-data!$E$4*data!$F$2))</f>
        <v>9.9434216289369033</v>
      </c>
      <c r="E627" s="18">
        <f>IF(OR(A627&lt;data!$G$2,A627 &gt;data!$H$2),"",A627)</f>
        <v>7.7399999999998785</v>
      </c>
      <c r="F627" s="19">
        <f t="shared" si="45"/>
        <v>10.000535288949933</v>
      </c>
      <c r="G627" s="19">
        <f t="shared" si="47"/>
        <v>9.9434216289369033</v>
      </c>
      <c r="H627" s="4" t="str">
        <f t="shared" si="48"/>
        <v/>
      </c>
      <c r="I627" s="4" t="e">
        <f>VLOOKUP(ROUND(A627,2),data!$B$6:$C$209,2,0)</f>
        <v>#N/A</v>
      </c>
      <c r="J627" s="4"/>
      <c r="K627" s="21">
        <f>sigmas!A627</f>
        <v>0</v>
      </c>
      <c r="L627" s="21">
        <f>sigmas!B627</f>
        <v>0</v>
      </c>
      <c r="M627" s="21">
        <f>sigmas!C627</f>
        <v>0</v>
      </c>
      <c r="N627" s="21">
        <f t="shared" si="49"/>
        <v>1</v>
      </c>
      <c r="O627" s="21" t="e">
        <f>LOG(N627/10^(-sgraph!$H$13))</f>
        <v>#VALUE!</v>
      </c>
      <c r="P627" s="21"/>
      <c r="Q627" s="21"/>
      <c r="R627" s="21"/>
    </row>
    <row r="628" spans="1:18" x14ac:dyDescent="0.2">
      <c r="A628" s="17">
        <f>A627+data!$I$2</f>
        <v>7.7499999999998783</v>
      </c>
      <c r="B628" s="17">
        <f t="shared" si="46"/>
        <v>1.7782794100394208E-8</v>
      </c>
      <c r="C628" s="17">
        <f>(-data!$B$2)*((B628^3+data!$D$4*B628^2-(data!$F$2+data!$D$4*data!$A$2)*B628-data!$F$2*data!$D$4)/(B628^3+(data!$D$4+data!$C$2)*B628^2+(data!$D$4*data!$C$2-data!$R$2)*B628-data!$D$4*data!$F$2))</f>
        <v>10.000553476140565</v>
      </c>
      <c r="D628" s="4">
        <f>(-data!$B$2)*((B628^3+data!$E$4*B628^2-(data!$F$2+data!$E$4*data!$A$2)*B628-data!$F$2*data!$E$4)/(B628^3+(data!$E$4+data!$C$2)*B628^2+(data!$E$4*data!$C$2-data!$R$2)*B628-data!$E$4*data!$F$2))</f>
        <v>9.9447325697789424</v>
      </c>
      <c r="E628" s="18">
        <f>IF(OR(A628&lt;data!$G$2,A628 &gt;data!$H$2),"",A628)</f>
        <v>7.7499999999998783</v>
      </c>
      <c r="F628" s="19">
        <f t="shared" si="45"/>
        <v>10.000553476140565</v>
      </c>
      <c r="G628" s="19">
        <f t="shared" si="47"/>
        <v>9.9447325697789424</v>
      </c>
      <c r="H628" s="4" t="str">
        <f t="shared" si="48"/>
        <v/>
      </c>
      <c r="I628" s="4" t="e">
        <f>VLOOKUP(ROUND(A628,2),data!$B$6:$C$209,2,0)</f>
        <v>#N/A</v>
      </c>
      <c r="J628" s="4"/>
      <c r="K628" s="21">
        <f>sigmas!A628</f>
        <v>0</v>
      </c>
      <c r="L628" s="21">
        <f>sigmas!B628</f>
        <v>0</v>
      </c>
      <c r="M628" s="21">
        <f>sigmas!C628</f>
        <v>0</v>
      </c>
      <c r="N628" s="21">
        <f t="shared" si="49"/>
        <v>1</v>
      </c>
      <c r="O628" s="21" t="e">
        <f>LOG(N628/10^(-sgraph!$H$13))</f>
        <v>#VALUE!</v>
      </c>
      <c r="P628" s="21"/>
      <c r="Q628" s="21"/>
      <c r="R628" s="21"/>
    </row>
    <row r="629" spans="1:18" x14ac:dyDescent="0.2">
      <c r="A629" s="17">
        <f>A628+data!$I$2</f>
        <v>7.7599999999998781</v>
      </c>
      <c r="B629" s="17">
        <f t="shared" si="46"/>
        <v>1.7378008287498624E-8</v>
      </c>
      <c r="C629" s="17">
        <f>(-data!$B$2)*((B629^3+data!$D$4*B629^2-(data!$F$2+data!$D$4*data!$A$2)*B629-data!$F$2*data!$D$4)/(B629^3+(data!$D$4+data!$C$2)*B629^2+(data!$D$4*data!$C$2-data!$R$2)*B629-data!$D$4*data!$F$2))</f>
        <v>10.000571956806757</v>
      </c>
      <c r="D629" s="4">
        <f>(-data!$B$2)*((B629^3+data!$E$4*B629^2-(data!$F$2+data!$E$4*data!$A$2)*B629-data!$F$2*data!$E$4)/(B629^3+(data!$E$4+data!$C$2)*B629^2+(data!$E$4*data!$C$2-data!$R$2)*B629-data!$E$4*data!$F$2))</f>
        <v>9.9460147034384487</v>
      </c>
      <c r="E629" s="18">
        <f>IF(OR(A629&lt;data!$G$2,A629 &gt;data!$H$2),"",A629)</f>
        <v>7.7599999999998781</v>
      </c>
      <c r="F629" s="19">
        <f t="shared" si="45"/>
        <v>10.000571956806757</v>
      </c>
      <c r="G629" s="19">
        <f t="shared" si="47"/>
        <v>9.9460147034384487</v>
      </c>
      <c r="H629" s="4" t="str">
        <f t="shared" si="48"/>
        <v/>
      </c>
      <c r="I629" s="4" t="e">
        <f>VLOOKUP(ROUND(A629,2),data!$B$6:$C$209,2,0)</f>
        <v>#N/A</v>
      </c>
      <c r="J629" s="4"/>
      <c r="K629" s="21">
        <f>sigmas!A629</f>
        <v>0</v>
      </c>
      <c r="L629" s="21">
        <f>sigmas!B629</f>
        <v>0</v>
      </c>
      <c r="M629" s="21">
        <f>sigmas!C629</f>
        <v>0</v>
      </c>
      <c r="N629" s="21">
        <f t="shared" si="49"/>
        <v>1</v>
      </c>
      <c r="O629" s="21" t="e">
        <f>LOG(N629/10^(-sgraph!$H$13))</f>
        <v>#VALUE!</v>
      </c>
      <c r="P629" s="21"/>
      <c r="Q629" s="21"/>
      <c r="R629" s="21"/>
    </row>
    <row r="630" spans="1:18" x14ac:dyDescent="0.2">
      <c r="A630" s="17">
        <f>A629+data!$I$2</f>
        <v>7.7699999999998779</v>
      </c>
      <c r="B630" s="17">
        <f t="shared" si="46"/>
        <v>1.6982436524622204E-8</v>
      </c>
      <c r="C630" s="17">
        <f>(-data!$B$2)*((B630^3+data!$D$4*B630^2-(data!$F$2+data!$D$4*data!$A$2)*B630-data!$F$2*data!$D$4)/(B630^3+(data!$D$4+data!$C$2)*B630^2+(data!$D$4*data!$C$2-data!$R$2)*B630-data!$D$4*data!$F$2))</f>
        <v>10.000590740747691</v>
      </c>
      <c r="D630" s="4">
        <f>(-data!$B$2)*((B630^3+data!$E$4*B630^2-(data!$F$2+data!$E$4*data!$A$2)*B630-data!$F$2*data!$E$4)/(B630^3+(data!$E$4+data!$C$2)*B630^2+(data!$E$4*data!$C$2-data!$R$2)*B630-data!$E$4*data!$F$2))</f>
        <v>9.9472686875726239</v>
      </c>
      <c r="E630" s="18">
        <f>IF(OR(A630&lt;data!$G$2,A630 &gt;data!$H$2),"",A630)</f>
        <v>7.7699999999998779</v>
      </c>
      <c r="F630" s="19">
        <f t="shared" si="45"/>
        <v>10.000590740747691</v>
      </c>
      <c r="G630" s="19">
        <f t="shared" si="47"/>
        <v>9.9472686875726239</v>
      </c>
      <c r="H630" s="4" t="str">
        <f t="shared" si="48"/>
        <v/>
      </c>
      <c r="I630" s="4" t="e">
        <f>VLOOKUP(ROUND(A630,2),data!$B$6:$C$209,2,0)</f>
        <v>#N/A</v>
      </c>
      <c r="J630" s="4"/>
      <c r="K630" s="21">
        <f>sigmas!A630</f>
        <v>0</v>
      </c>
      <c r="L630" s="21">
        <f>sigmas!B630</f>
        <v>0</v>
      </c>
      <c r="M630" s="21">
        <f>sigmas!C630</f>
        <v>0</v>
      </c>
      <c r="N630" s="21">
        <f t="shared" si="49"/>
        <v>1</v>
      </c>
      <c r="O630" s="21" t="e">
        <f>LOG(N630/10^(-sgraph!$H$13))</f>
        <v>#VALUE!</v>
      </c>
      <c r="P630" s="21"/>
      <c r="Q630" s="21"/>
      <c r="R630" s="21"/>
    </row>
    <row r="631" spans="1:18" x14ac:dyDescent="0.2">
      <c r="A631" s="17">
        <f>A630+data!$I$2</f>
        <v>7.7799999999998777</v>
      </c>
      <c r="B631" s="17">
        <f t="shared" si="46"/>
        <v>1.6595869074380259E-8</v>
      </c>
      <c r="C631" s="17">
        <f>(-data!$B$2)*((B631^3+data!$D$4*B631^2-(data!$F$2+data!$D$4*data!$A$2)*B631-data!$F$2*data!$D$4)/(B631^3+(data!$D$4+data!$C$2)*B631^2+(data!$D$4*data!$C$2-data!$R$2)*B631-data!$D$4*data!$F$2))</f>
        <v>10.000609837923392</v>
      </c>
      <c r="D631" s="4">
        <f>(-data!$B$2)*((B631^3+data!$E$4*B631^2-(data!$F$2+data!$E$4*data!$A$2)*B631-data!$F$2*data!$E$4)/(B631^3+(data!$E$4+data!$C$2)*B631^2+(data!$E$4*data!$C$2-data!$R$2)*B631-data!$E$4*data!$F$2))</f>
        <v>9.9484951658996206</v>
      </c>
      <c r="E631" s="18">
        <f>IF(OR(A631&lt;data!$G$2,A631 &gt;data!$H$2),"",A631)</f>
        <v>7.7799999999998777</v>
      </c>
      <c r="F631" s="19">
        <f t="shared" si="45"/>
        <v>10.000609837923392</v>
      </c>
      <c r="G631" s="19">
        <f t="shared" si="47"/>
        <v>9.9484951658996206</v>
      </c>
      <c r="H631" s="4" t="str">
        <f t="shared" si="48"/>
        <v/>
      </c>
      <c r="I631" s="4" t="e">
        <f>VLOOKUP(ROUND(A631,2),data!$B$6:$C$209,2,0)</f>
        <v>#N/A</v>
      </c>
      <c r="J631" s="4"/>
      <c r="K631" s="21">
        <f>sigmas!A631</f>
        <v>0</v>
      </c>
      <c r="L631" s="21">
        <f>sigmas!B631</f>
        <v>0</v>
      </c>
      <c r="M631" s="21">
        <f>sigmas!C631</f>
        <v>0</v>
      </c>
      <c r="N631" s="21">
        <f t="shared" si="49"/>
        <v>1</v>
      </c>
      <c r="O631" s="21" t="e">
        <f>LOG(N631/10^(-sgraph!$H$13))</f>
        <v>#VALUE!</v>
      </c>
      <c r="P631" s="21"/>
      <c r="Q631" s="21"/>
      <c r="R631" s="21"/>
    </row>
    <row r="632" spans="1:18" x14ac:dyDescent="0.2">
      <c r="A632" s="17">
        <f>A631+data!$I$2</f>
        <v>7.7899999999998775</v>
      </c>
      <c r="B632" s="17">
        <f t="shared" si="46"/>
        <v>1.6218100973593846E-8</v>
      </c>
      <c r="C632" s="17">
        <f>(-data!$B$2)*((B632^3+data!$D$4*B632^2-(data!$F$2+data!$D$4*data!$A$2)*B632-data!$F$2*data!$D$4)/(B632^3+(data!$D$4+data!$C$2)*B632^2+(data!$D$4*data!$C$2-data!$R$2)*B632-data!$D$4*data!$F$2))</f>
        <v>10.000629258459986</v>
      </c>
      <c r="D632" s="4">
        <f>(-data!$B$2)*((B632^3+data!$E$4*B632^2-(data!$F$2+data!$E$4*data!$A$2)*B632-data!$F$2*data!$E$4)/(B632^3+(data!$E$4+data!$C$2)*B632^2+(data!$E$4*data!$C$2-data!$R$2)*B632-data!$E$4*data!$F$2))</f>
        <v>9.9496947684961352</v>
      </c>
      <c r="E632" s="18">
        <f>IF(OR(A632&lt;data!$G$2,A632 &gt;data!$H$2),"",A632)</f>
        <v>7.7899999999998775</v>
      </c>
      <c r="F632" s="19">
        <f t="shared" si="45"/>
        <v>10.000629258459986</v>
      </c>
      <c r="G632" s="19">
        <f t="shared" si="47"/>
        <v>9.9496947684961352</v>
      </c>
      <c r="H632" s="4" t="str">
        <f t="shared" si="48"/>
        <v/>
      </c>
      <c r="I632" s="4" t="e">
        <f>VLOOKUP(ROUND(A632,2),data!$B$6:$C$209,2,0)</f>
        <v>#N/A</v>
      </c>
      <c r="J632" s="4"/>
      <c r="K632" s="21">
        <f>sigmas!A632</f>
        <v>0</v>
      </c>
      <c r="L632" s="21">
        <f>sigmas!B632</f>
        <v>0</v>
      </c>
      <c r="M632" s="21">
        <f>sigmas!C632</f>
        <v>0</v>
      </c>
      <c r="N632" s="21">
        <f t="shared" si="49"/>
        <v>1</v>
      </c>
      <c r="O632" s="21" t="e">
        <f>LOG(N632/10^(-sgraph!$H$13))</f>
        <v>#VALUE!</v>
      </c>
      <c r="P632" s="21"/>
      <c r="Q632" s="21"/>
      <c r="R632" s="21"/>
    </row>
    <row r="633" spans="1:18" x14ac:dyDescent="0.2">
      <c r="A633" s="17">
        <f>A632+data!$I$2</f>
        <v>7.7999999999998773</v>
      </c>
      <c r="B633" s="17">
        <f t="shared" si="46"/>
        <v>1.584893192461558E-8</v>
      </c>
      <c r="C633" s="17">
        <f>(-data!$B$2)*((B633^3+data!$D$4*B633^2-(data!$F$2+data!$D$4*data!$A$2)*B633-data!$F$2*data!$D$4)/(B633^3+(data!$D$4+data!$C$2)*B633^2+(data!$D$4*data!$C$2-data!$R$2)*B633-data!$D$4*data!$F$2))</f>
        <v>10.00064901265509</v>
      </c>
      <c r="D633" s="4">
        <f>(-data!$B$2)*((B633^3+data!$E$4*B633^2-(data!$F$2+data!$E$4*data!$A$2)*B633-data!$F$2*data!$E$4)/(B633^3+(data!$E$4+data!$C$2)*B633^2+(data!$E$4*data!$C$2-data!$R$2)*B633-data!$E$4*data!$F$2))</f>
        <v>9.9508681120897453</v>
      </c>
      <c r="E633" s="18">
        <f>IF(OR(A633&lt;data!$G$2,A633 &gt;data!$H$2),"",A633)</f>
        <v>7.7999999999998773</v>
      </c>
      <c r="F633" s="19">
        <f t="shared" si="45"/>
        <v>10.00064901265509</v>
      </c>
      <c r="G633" s="19">
        <f t="shared" si="47"/>
        <v>9.9508681120897453</v>
      </c>
      <c r="H633" s="4" t="str">
        <f t="shared" si="48"/>
        <v/>
      </c>
      <c r="I633" s="4" t="e">
        <f>VLOOKUP(ROUND(A633,2),data!$B$6:$C$209,2,0)</f>
        <v>#N/A</v>
      </c>
      <c r="J633" s="4"/>
      <c r="K633" s="21">
        <f>sigmas!A633</f>
        <v>0</v>
      </c>
      <c r="L633" s="21">
        <f>sigmas!B633</f>
        <v>0</v>
      </c>
      <c r="M633" s="21">
        <f>sigmas!C633</f>
        <v>0</v>
      </c>
      <c r="N633" s="21">
        <f t="shared" si="49"/>
        <v>1</v>
      </c>
      <c r="O633" s="21" t="e">
        <f>LOG(N633/10^(-sgraph!$H$13))</f>
        <v>#VALUE!</v>
      </c>
      <c r="P633" s="21"/>
      <c r="Q633" s="21"/>
      <c r="R633" s="21"/>
    </row>
    <row r="634" spans="1:18" x14ac:dyDescent="0.2">
      <c r="A634" s="17">
        <f>A633+data!$I$2</f>
        <v>7.809999999999877</v>
      </c>
      <c r="B634" s="17">
        <f t="shared" si="46"/>
        <v>1.5488166189129162E-8</v>
      </c>
      <c r="C634" s="17">
        <f>(-data!$B$2)*((B634^3+data!$D$4*B634^2-(data!$F$2+data!$D$4*data!$A$2)*B634-data!$F$2*data!$D$4)/(B634^3+(data!$D$4+data!$C$2)*B634^2+(data!$D$4*data!$C$2-data!$R$2)*B634-data!$D$4*data!$F$2))</f>
        <v>10.00066911098326</v>
      </c>
      <c r="D634" s="4">
        <f>(-data!$B$2)*((B634^3+data!$E$4*B634^2-(data!$F$2+data!$E$4*data!$A$2)*B634-data!$F$2*data!$E$4)/(B634^3+(data!$E$4+data!$C$2)*B634^2+(data!$E$4*data!$C$2-data!$R$2)*B634-data!$E$4*data!$F$2))</f>
        <v>9.952015800345972</v>
      </c>
      <c r="E634" s="18">
        <f>IF(OR(A634&lt;data!$G$2,A634 &gt;data!$H$2),"",A634)</f>
        <v>7.809999999999877</v>
      </c>
      <c r="F634" s="19">
        <f t="shared" si="45"/>
        <v>10.00066911098326</v>
      </c>
      <c r="G634" s="19">
        <f t="shared" si="47"/>
        <v>9.952015800345972</v>
      </c>
      <c r="H634" s="4" t="str">
        <f t="shared" si="48"/>
        <v/>
      </c>
      <c r="I634" s="4" t="e">
        <f>VLOOKUP(ROUND(A634,2),data!$B$6:$C$209,2,0)</f>
        <v>#N/A</v>
      </c>
      <c r="J634" s="4"/>
      <c r="K634" s="21">
        <f>sigmas!A634</f>
        <v>0</v>
      </c>
      <c r="L634" s="21">
        <f>sigmas!B634</f>
        <v>0</v>
      </c>
      <c r="M634" s="21">
        <f>sigmas!C634</f>
        <v>0</v>
      </c>
      <c r="N634" s="21">
        <f t="shared" si="49"/>
        <v>1</v>
      </c>
      <c r="O634" s="21" t="e">
        <f>LOG(N634/10^(-sgraph!$H$13))</f>
        <v>#VALUE!</v>
      </c>
      <c r="P634" s="21"/>
      <c r="Q634" s="21"/>
      <c r="R634" s="21"/>
    </row>
    <row r="635" spans="1:18" x14ac:dyDescent="0.2">
      <c r="A635" s="17">
        <f>A634+data!$I$2</f>
        <v>7.8199999999998768</v>
      </c>
      <c r="B635" s="17">
        <f t="shared" si="46"/>
        <v>1.5135612484366331E-8</v>
      </c>
      <c r="C635" s="17">
        <f>(-data!$B$2)*((B635^3+data!$D$4*B635^2-(data!$F$2+data!$D$4*data!$A$2)*B635-data!$F$2*data!$D$4)/(B635^3+(data!$D$4+data!$C$2)*B635^2+(data!$D$4*data!$C$2-data!$R$2)*B635-data!$D$4*data!$F$2))</f>
        <v>10.000689564101558</v>
      </c>
      <c r="D635" s="4">
        <f>(-data!$B$2)*((B635^3+data!$E$4*B635^2-(data!$F$2+data!$E$4*data!$A$2)*B635-data!$F$2*data!$E$4)/(B635^3+(data!$E$4+data!$C$2)*B635^2+(data!$E$4*data!$C$2-data!$R$2)*B635-data!$E$4*data!$F$2))</f>
        <v>9.9531384241501968</v>
      </c>
      <c r="E635" s="18">
        <f>IF(OR(A635&lt;data!$G$2,A635 &gt;data!$H$2),"",A635)</f>
        <v>7.8199999999998768</v>
      </c>
      <c r="F635" s="19">
        <f t="shared" si="45"/>
        <v>10.000689564101558</v>
      </c>
      <c r="G635" s="19">
        <f t="shared" si="47"/>
        <v>9.9531384241501968</v>
      </c>
      <c r="H635" s="4" t="str">
        <f t="shared" si="48"/>
        <v/>
      </c>
      <c r="I635" s="4" t="e">
        <f>VLOOKUP(ROUND(A635,2),data!$B$6:$C$209,2,0)</f>
        <v>#N/A</v>
      </c>
      <c r="J635" s="4"/>
      <c r="K635" s="21">
        <f>sigmas!A635</f>
        <v>0</v>
      </c>
      <c r="L635" s="21">
        <f>sigmas!B635</f>
        <v>0</v>
      </c>
      <c r="M635" s="21">
        <f>sigmas!C635</f>
        <v>0</v>
      </c>
      <c r="N635" s="21">
        <f t="shared" si="49"/>
        <v>1</v>
      </c>
      <c r="O635" s="21" t="e">
        <f>LOG(N635/10^(-sgraph!$H$13))</f>
        <v>#VALUE!</v>
      </c>
      <c r="P635" s="21"/>
      <c r="Q635" s="21"/>
      <c r="R635" s="21"/>
    </row>
    <row r="636" spans="1:18" x14ac:dyDescent="0.2">
      <c r="A636" s="17">
        <f>A635+data!$I$2</f>
        <v>7.8299999999998766</v>
      </c>
      <c r="B636" s="17">
        <f t="shared" si="46"/>
        <v>1.4791083881686228E-8</v>
      </c>
      <c r="C636" s="17">
        <f>(-data!$B$2)*((B636^3+data!$D$4*B636^2-(data!$F$2+data!$D$4*data!$A$2)*B636-data!$F$2*data!$D$4)/(B636^3+(data!$D$4+data!$C$2)*B636^2+(data!$D$4*data!$C$2-data!$R$2)*B636-data!$D$4*data!$F$2))</f>
        <v>10.00071038285518</v>
      </c>
      <c r="D636" s="4">
        <f>(-data!$B$2)*((B636^3+data!$E$4*B636^2-(data!$F$2+data!$E$4*data!$A$2)*B636-data!$F$2*data!$E$4)/(B636^3+(data!$E$4+data!$C$2)*B636^2+(data!$E$4*data!$C$2-data!$R$2)*B636-data!$E$4*data!$F$2))</f>
        <v>9.9542365618844588</v>
      </c>
      <c r="E636" s="18">
        <f>IF(OR(A636&lt;data!$G$2,A636 &gt;data!$H$2),"",A636)</f>
        <v>7.8299999999998766</v>
      </c>
      <c r="F636" s="19">
        <f t="shared" si="45"/>
        <v>10.00071038285518</v>
      </c>
      <c r="G636" s="19">
        <f t="shared" si="47"/>
        <v>9.9542365618844588</v>
      </c>
      <c r="H636" s="4" t="str">
        <f t="shared" si="48"/>
        <v/>
      </c>
      <c r="I636" s="4" t="e">
        <f>VLOOKUP(ROUND(A636,2),data!$B$6:$C$209,2,0)</f>
        <v>#N/A</v>
      </c>
      <c r="J636" s="4"/>
      <c r="K636" s="21">
        <f>sigmas!A636</f>
        <v>0</v>
      </c>
      <c r="L636" s="21">
        <f>sigmas!B636</f>
        <v>0</v>
      </c>
      <c r="M636" s="21">
        <f>sigmas!C636</f>
        <v>0</v>
      </c>
      <c r="N636" s="21">
        <f t="shared" si="49"/>
        <v>1</v>
      </c>
      <c r="O636" s="21" t="e">
        <f>LOG(N636/10^(-sgraph!$H$13))</f>
        <v>#VALUE!</v>
      </c>
      <c r="P636" s="21"/>
      <c r="Q636" s="21"/>
      <c r="R636" s="21"/>
    </row>
    <row r="637" spans="1:18" x14ac:dyDescent="0.2">
      <c r="A637" s="17">
        <f>A636+data!$I$2</f>
        <v>7.8399999999998764</v>
      </c>
      <c r="B637" s="17">
        <f t="shared" si="46"/>
        <v>1.4454397707463389E-8</v>
      </c>
      <c r="C637" s="17">
        <f>(-data!$B$2)*((B637^3+data!$D$4*B637^2-(data!$F$2+data!$D$4*data!$A$2)*B637-data!$F$2*data!$D$4)/(B637^3+(data!$D$4+data!$C$2)*B637^2+(data!$D$4*data!$C$2-data!$R$2)*B637-data!$D$4*data!$F$2))</f>
        <v>10.000731578283247</v>
      </c>
      <c r="D637" s="4">
        <f>(-data!$B$2)*((B637^3+data!$E$4*B637^2-(data!$F$2+data!$E$4*data!$A$2)*B637-data!$F$2*data!$E$4)/(B637^3+(data!$E$4+data!$C$2)*B637^2+(data!$E$4*data!$C$2-data!$R$2)*B637-data!$E$4*data!$F$2))</f>
        <v>9.955310779699257</v>
      </c>
      <c r="E637" s="18">
        <f>IF(OR(A637&lt;data!$G$2,A637 &gt;data!$H$2),"",A637)</f>
        <v>7.8399999999998764</v>
      </c>
      <c r="F637" s="19">
        <f t="shared" si="45"/>
        <v>10.000731578283247</v>
      </c>
      <c r="G637" s="19">
        <f t="shared" si="47"/>
        <v>9.955310779699257</v>
      </c>
      <c r="H637" s="4" t="str">
        <f t="shared" si="48"/>
        <v/>
      </c>
      <c r="I637" s="4" t="e">
        <f>VLOOKUP(ROUND(A637,2),data!$B$6:$C$209,2,0)</f>
        <v>#N/A</v>
      </c>
      <c r="J637" s="4"/>
      <c r="K637" s="21">
        <f>sigmas!A637</f>
        <v>0</v>
      </c>
      <c r="L637" s="21">
        <f>sigmas!B637</f>
        <v>0</v>
      </c>
      <c r="M637" s="21">
        <f>sigmas!C637</f>
        <v>0</v>
      </c>
      <c r="N637" s="21">
        <f t="shared" si="49"/>
        <v>1</v>
      </c>
      <c r="O637" s="21" t="e">
        <f>LOG(N637/10^(-sgraph!$H$13))</f>
        <v>#VALUE!</v>
      </c>
      <c r="P637" s="21"/>
      <c r="Q637" s="21"/>
      <c r="R637" s="21"/>
    </row>
    <row r="638" spans="1:18" x14ac:dyDescent="0.2">
      <c r="A638" s="17">
        <f>A637+data!$I$2</f>
        <v>7.8499999999998762</v>
      </c>
      <c r="B638" s="17">
        <f t="shared" si="46"/>
        <v>1.4125375446231564E-8</v>
      </c>
      <c r="C638" s="17">
        <f>(-data!$B$2)*((B638^3+data!$D$4*B638^2-(data!$F$2+data!$D$4*data!$A$2)*B638-data!$F$2*data!$D$4)/(B638^3+(data!$D$4+data!$C$2)*B638^2+(data!$D$4*data!$C$2-data!$R$2)*B638-data!$D$4*data!$F$2))</f>
        <v>10.000753161624623</v>
      </c>
      <c r="D638" s="4">
        <f>(-data!$B$2)*((B638^3+data!$E$4*B638^2-(data!$F$2+data!$E$4*data!$A$2)*B638-data!$F$2*data!$E$4)/(B638^3+(data!$E$4+data!$C$2)*B638^2+(data!$E$4*data!$C$2-data!$R$2)*B638-data!$E$4*data!$F$2))</f>
        <v>9.9563616317803714</v>
      </c>
      <c r="E638" s="18">
        <f>IF(OR(A638&lt;data!$G$2,A638 &gt;data!$H$2),"",A638)</f>
        <v>7.8499999999998762</v>
      </c>
      <c r="F638" s="19">
        <f t="shared" si="45"/>
        <v>10.000753161624623</v>
      </c>
      <c r="G638" s="19">
        <f t="shared" si="47"/>
        <v>9.9563616317803714</v>
      </c>
      <c r="H638" s="4" t="str">
        <f t="shared" si="48"/>
        <v/>
      </c>
      <c r="I638" s="4" t="e">
        <f>VLOOKUP(ROUND(A638,2),data!$B$6:$C$209,2,0)</f>
        <v>#N/A</v>
      </c>
      <c r="J638" s="4"/>
      <c r="K638" s="21">
        <f>sigmas!A638</f>
        <v>0</v>
      </c>
      <c r="L638" s="21">
        <f>sigmas!B638</f>
        <v>0</v>
      </c>
      <c r="M638" s="21">
        <f>sigmas!C638</f>
        <v>0</v>
      </c>
      <c r="N638" s="21">
        <f t="shared" si="49"/>
        <v>1</v>
      </c>
      <c r="O638" s="21" t="e">
        <f>LOG(N638/10^(-sgraph!$H$13))</f>
        <v>#VALUE!</v>
      </c>
      <c r="P638" s="21"/>
      <c r="Q638" s="21"/>
      <c r="R638" s="21"/>
    </row>
    <row r="639" spans="1:18" x14ac:dyDescent="0.2">
      <c r="A639" s="17">
        <f>A638+data!$I$2</f>
        <v>7.859999999999876</v>
      </c>
      <c r="B639" s="17">
        <f t="shared" si="46"/>
        <v>1.3803842646032778E-8</v>
      </c>
      <c r="C639" s="17">
        <f>(-data!$B$2)*((B639^3+data!$D$4*B639^2-(data!$F$2+data!$D$4*data!$A$2)*B639-data!$F$2*data!$D$4)/(B639^3+(data!$D$4+data!$C$2)*B639^2+(data!$D$4*data!$C$2-data!$R$2)*B639-data!$D$4*data!$F$2))</f>
        <v>10.000775144323896</v>
      </c>
      <c r="D639" s="4">
        <f>(-data!$B$2)*((B639^3+data!$E$4*B639^2-(data!$F$2+data!$E$4*data!$A$2)*B639-data!$F$2*data!$E$4)/(B639^3+(data!$E$4+data!$C$2)*B639^2+(data!$E$4*data!$C$2-data!$R$2)*B639-data!$E$4*data!$F$2))</f>
        <v>9.9573896606108345</v>
      </c>
      <c r="E639" s="18">
        <f>IF(OR(A639&lt;data!$G$2,A639 &gt;data!$H$2),"",A639)</f>
        <v>7.859999999999876</v>
      </c>
      <c r="F639" s="19">
        <f t="shared" si="45"/>
        <v>10.000775144323896</v>
      </c>
      <c r="G639" s="19">
        <f t="shared" si="47"/>
        <v>9.9573896606108345</v>
      </c>
      <c r="H639" s="4" t="str">
        <f t="shared" si="48"/>
        <v/>
      </c>
      <c r="I639" s="4" t="e">
        <f>VLOOKUP(ROUND(A639,2),data!$B$6:$C$209,2,0)</f>
        <v>#N/A</v>
      </c>
      <c r="J639" s="4"/>
      <c r="K639" s="21">
        <f>sigmas!A639</f>
        <v>0</v>
      </c>
      <c r="L639" s="21">
        <f>sigmas!B639</f>
        <v>0</v>
      </c>
      <c r="M639" s="21">
        <f>sigmas!C639</f>
        <v>0</v>
      </c>
      <c r="N639" s="21">
        <f t="shared" si="49"/>
        <v>1</v>
      </c>
      <c r="O639" s="21" t="e">
        <f>LOG(N639/10^(-sgraph!$H$13))</f>
        <v>#VALUE!</v>
      </c>
      <c r="P639" s="21"/>
      <c r="Q639" s="21"/>
      <c r="R639" s="21"/>
    </row>
    <row r="640" spans="1:18" x14ac:dyDescent="0.2">
      <c r="A640" s="17">
        <f>A639+data!$I$2</f>
        <v>7.8699999999998758</v>
      </c>
      <c r="B640" s="17">
        <f t="shared" si="46"/>
        <v>1.3489628825920377E-8</v>
      </c>
      <c r="C640" s="17">
        <f>(-data!$B$2)*((B640^3+data!$D$4*B640^2-(data!$F$2+data!$D$4*data!$A$2)*B640-data!$F$2*data!$D$4)/(B640^3+(data!$D$4+data!$C$2)*B640^2+(data!$D$4*data!$C$2-data!$R$2)*B640-data!$D$4*data!$F$2))</f>
        <v>10.00079753803743</v>
      </c>
      <c r="D640" s="4">
        <f>(-data!$B$2)*((B640^3+data!$E$4*B640^2-(data!$F$2+data!$E$4*data!$A$2)*B640-data!$F$2*data!$E$4)/(B640^3+(data!$E$4+data!$C$2)*B640^2+(data!$E$4*data!$C$2-data!$R$2)*B640-data!$E$4*data!$F$2))</f>
        <v>9.9583953972281023</v>
      </c>
      <c r="E640" s="18">
        <f>IF(OR(A640&lt;data!$G$2,A640 &gt;data!$H$2),"",A640)</f>
        <v>7.8699999999998758</v>
      </c>
      <c r="F640" s="19">
        <f t="shared" si="45"/>
        <v>10.00079753803743</v>
      </c>
      <c r="G640" s="19">
        <f t="shared" si="47"/>
        <v>9.9583953972281023</v>
      </c>
      <c r="H640" s="4" t="str">
        <f t="shared" si="48"/>
        <v/>
      </c>
      <c r="I640" s="4" t="e">
        <f>VLOOKUP(ROUND(A640,2),data!$B$6:$C$209,2,0)</f>
        <v>#N/A</v>
      </c>
      <c r="J640" s="4"/>
      <c r="K640" s="21">
        <f>sigmas!A640</f>
        <v>0</v>
      </c>
      <c r="L640" s="21">
        <f>sigmas!B640</f>
        <v>0</v>
      </c>
      <c r="M640" s="21">
        <f>sigmas!C640</f>
        <v>0</v>
      </c>
      <c r="N640" s="21">
        <f t="shared" si="49"/>
        <v>1</v>
      </c>
      <c r="O640" s="21" t="e">
        <f>LOG(N640/10^(-sgraph!$H$13))</f>
        <v>#VALUE!</v>
      </c>
      <c r="P640" s="21"/>
      <c r="Q640" s="21"/>
      <c r="R640" s="21"/>
    </row>
    <row r="641" spans="1:18" x14ac:dyDescent="0.2">
      <c r="A641" s="17">
        <f>A640+data!$I$2</f>
        <v>7.8799999999998755</v>
      </c>
      <c r="B641" s="17">
        <f t="shared" si="46"/>
        <v>1.3182567385567827E-8</v>
      </c>
      <c r="C641" s="17">
        <f>(-data!$B$2)*((B641^3+data!$D$4*B641^2-(data!$F$2+data!$D$4*data!$A$2)*B641-data!$F$2*data!$D$4)/(B641^3+(data!$D$4+data!$C$2)*B641^2+(data!$D$4*data!$C$2-data!$R$2)*B641-data!$D$4*data!$F$2))</f>
        <v>10.000820354639576</v>
      </c>
      <c r="D641" s="4">
        <f>(-data!$B$2)*((B641^3+data!$E$4*B641^2-(data!$F$2+data!$E$4*data!$A$2)*B641-data!$F$2*data!$E$4)/(B641^3+(data!$E$4+data!$C$2)*B641^2+(data!$E$4*data!$C$2-data!$R$2)*B641-data!$E$4*data!$F$2))</f>
        <v>9.9593793614764774</v>
      </c>
      <c r="E641" s="18">
        <f>IF(OR(A641&lt;data!$G$2,A641 &gt;data!$H$2),"",A641)</f>
        <v>7.8799999999998755</v>
      </c>
      <c r="F641" s="19">
        <f t="shared" si="45"/>
        <v>10.000820354639576</v>
      </c>
      <c r="G641" s="19">
        <f t="shared" si="47"/>
        <v>9.9593793614764774</v>
      </c>
      <c r="H641" s="4" t="str">
        <f t="shared" si="48"/>
        <v/>
      </c>
      <c r="I641" s="4" t="e">
        <f>VLOOKUP(ROUND(A641,2),data!$B$6:$C$209,2,0)</f>
        <v>#N/A</v>
      </c>
      <c r="J641" s="4"/>
      <c r="K641" s="21">
        <f>sigmas!A641</f>
        <v>0</v>
      </c>
      <c r="L641" s="21">
        <f>sigmas!B641</f>
        <v>0</v>
      </c>
      <c r="M641" s="21">
        <f>sigmas!C641</f>
        <v>0</v>
      </c>
      <c r="N641" s="21">
        <f t="shared" si="49"/>
        <v>1</v>
      </c>
      <c r="O641" s="21" t="e">
        <f>LOG(N641/10^(-sgraph!$H$13))</f>
        <v>#VALUE!</v>
      </c>
      <c r="P641" s="21"/>
      <c r="Q641" s="21"/>
      <c r="R641" s="21"/>
    </row>
    <row r="642" spans="1:18" x14ac:dyDescent="0.2">
      <c r="A642" s="17">
        <f>A641+data!$I$2</f>
        <v>7.8899999999998753</v>
      </c>
      <c r="B642" s="17">
        <f t="shared" si="46"/>
        <v>1.2882495516935009E-8</v>
      </c>
      <c r="C642" s="17">
        <f>(-data!$B$2)*((B642^3+data!$D$4*B642^2-(data!$F$2+data!$D$4*data!$A$2)*B642-data!$F$2*data!$D$4)/(B642^3+(data!$D$4+data!$C$2)*B642^2+(data!$D$4*data!$C$2-data!$R$2)*B642-data!$D$4*data!$F$2))</f>
        <v>10.000843606228942</v>
      </c>
      <c r="D642" s="4">
        <f>(-data!$B$2)*((B642^3+data!$E$4*B642^2-(data!$F$2+data!$E$4*data!$A$2)*B642-data!$F$2*data!$E$4)/(B642^3+(data!$E$4+data!$C$2)*B642^2+(data!$E$4*data!$C$2-data!$R$2)*B642-data!$E$4*data!$F$2))</f>
        <v>9.9603420622549255</v>
      </c>
      <c r="E642" s="18">
        <f>IF(OR(A642&lt;data!$G$2,A642 &gt;data!$H$2),"",A642)</f>
        <v>7.8899999999998753</v>
      </c>
      <c r="F642" s="19">
        <f t="shared" ref="F642:F705" si="50">C642</f>
        <v>10.000843606228942</v>
      </c>
      <c r="G642" s="19">
        <f t="shared" si="47"/>
        <v>9.9603420622549255</v>
      </c>
      <c r="H642" s="4" t="str">
        <f t="shared" si="48"/>
        <v/>
      </c>
      <c r="I642" s="4" t="e">
        <f>VLOOKUP(ROUND(A642,2),data!$B$6:$C$209,2,0)</f>
        <v>#N/A</v>
      </c>
      <c r="J642" s="4"/>
      <c r="K642" s="21">
        <f>sigmas!A642</f>
        <v>0</v>
      </c>
      <c r="L642" s="21">
        <f>sigmas!B642</f>
        <v>0</v>
      </c>
      <c r="M642" s="21">
        <f>sigmas!C642</f>
        <v>0</v>
      </c>
      <c r="N642" s="21">
        <f t="shared" si="49"/>
        <v>1</v>
      </c>
      <c r="O642" s="21" t="e">
        <f>LOG(N642/10^(-sgraph!$H$13))</f>
        <v>#VALUE!</v>
      </c>
      <c r="P642" s="21"/>
      <c r="Q642" s="21"/>
      <c r="R642" s="21"/>
    </row>
    <row r="643" spans="1:18" x14ac:dyDescent="0.2">
      <c r="A643" s="17">
        <f>A642+data!$I$2</f>
        <v>7.8999999999998751</v>
      </c>
      <c r="B643" s="17">
        <f t="shared" ref="B643:B706" si="51">10^(-A643)</f>
        <v>1.2589254117945261E-8</v>
      </c>
      <c r="C643" s="17">
        <f>(-data!$B$2)*((B643^3+data!$D$4*B643^2-(data!$F$2+data!$D$4*data!$A$2)*B643-data!$F$2*data!$D$4)/(B643^3+(data!$D$4+data!$C$2)*B643^2+(data!$D$4*data!$C$2-data!$R$2)*B643-data!$D$4*data!$F$2))</f>
        <v>10.000867305134824</v>
      </c>
      <c r="D643" s="4">
        <f>(-data!$B$2)*((B643^3+data!$E$4*B643^2-(data!$F$2+data!$E$4*data!$A$2)*B643-data!$F$2*data!$E$4)/(B643^3+(data!$E$4+data!$C$2)*B643^2+(data!$E$4*data!$C$2-data!$R$2)*B643-data!$E$4*data!$F$2))</f>
        <v>9.9612839977602707</v>
      </c>
      <c r="E643" s="18">
        <f>IF(OR(A643&lt;data!$G$2,A643 &gt;data!$H$2),"",A643)</f>
        <v>7.8999999999998751</v>
      </c>
      <c r="F643" s="19">
        <f t="shared" si="50"/>
        <v>10.000867305134824</v>
      </c>
      <c r="G643" s="19">
        <f t="shared" ref="G643:G706" si="52">D643</f>
        <v>9.9612839977602707</v>
      </c>
      <c r="H643" s="4" t="str">
        <f t="shared" ref="H643:H706" si="53">IF(ISERROR(I643),"",I643)</f>
        <v/>
      </c>
      <c r="I643" s="4" t="e">
        <f>VLOOKUP(ROUND(A643,2),data!$B$6:$C$209,2,0)</f>
        <v>#N/A</v>
      </c>
      <c r="J643" s="4"/>
      <c r="K643" s="21">
        <f>sigmas!A643</f>
        <v>0</v>
      </c>
      <c r="L643" s="21">
        <f>sigmas!B643</f>
        <v>0</v>
      </c>
      <c r="M643" s="21">
        <f>sigmas!C643</f>
        <v>0</v>
      </c>
      <c r="N643" s="21">
        <f t="shared" ref="N643:N706" si="54">10^(-M643)</f>
        <v>1</v>
      </c>
      <c r="O643" s="21" t="e">
        <f>LOG(N643/10^(-sgraph!$H$13))</f>
        <v>#VALUE!</v>
      </c>
      <c r="P643" s="21"/>
      <c r="Q643" s="21"/>
      <c r="R643" s="21"/>
    </row>
    <row r="644" spans="1:18" x14ac:dyDescent="0.2">
      <c r="A644" s="17">
        <f>A643+data!$I$2</f>
        <v>7.9099999999998749</v>
      </c>
      <c r="B644" s="17">
        <f t="shared" si="51"/>
        <v>1.2302687708127325E-8</v>
      </c>
      <c r="C644" s="17">
        <f>(-data!$B$2)*((B644^3+data!$D$4*B644^2-(data!$F$2+data!$D$4*data!$A$2)*B644-data!$F$2*data!$D$4)/(B644^3+(data!$D$4+data!$C$2)*B644^2+(data!$D$4*data!$C$2-data!$R$2)*B644-data!$D$4*data!$F$2))</f>
        <v>10.00089146392374</v>
      </c>
      <c r="D644" s="4">
        <f>(-data!$B$2)*((B644^3+data!$E$4*B644^2-(data!$F$2+data!$E$4*data!$A$2)*B644-data!$F$2*data!$E$4)/(B644^3+(data!$E$4+data!$C$2)*B644^2+(data!$E$4*data!$C$2-data!$R$2)*B644-data!$E$4*data!$F$2))</f>
        <v>9.9622056557259278</v>
      </c>
      <c r="E644" s="18">
        <f>IF(OR(A644&lt;data!$G$2,A644 &gt;data!$H$2),"",A644)</f>
        <v>7.9099999999998749</v>
      </c>
      <c r="F644" s="19">
        <f t="shared" si="50"/>
        <v>10.00089146392374</v>
      </c>
      <c r="G644" s="19">
        <f t="shared" si="52"/>
        <v>9.9622056557259278</v>
      </c>
      <c r="H644" s="4" t="str">
        <f t="shared" si="53"/>
        <v/>
      </c>
      <c r="I644" s="4" t="e">
        <f>VLOOKUP(ROUND(A644,2),data!$B$6:$C$209,2,0)</f>
        <v>#N/A</v>
      </c>
      <c r="J644" s="4"/>
      <c r="K644" s="21">
        <f>sigmas!A644</f>
        <v>0</v>
      </c>
      <c r="L644" s="21">
        <f>sigmas!B644</f>
        <v>0</v>
      </c>
      <c r="M644" s="21">
        <f>sigmas!C644</f>
        <v>0</v>
      </c>
      <c r="N644" s="21">
        <f t="shared" si="54"/>
        <v>1</v>
      </c>
      <c r="O644" s="21" t="e">
        <f>LOG(N644/10^(-sgraph!$H$13))</f>
        <v>#VALUE!</v>
      </c>
      <c r="P644" s="21"/>
      <c r="Q644" s="21"/>
      <c r="R644" s="21"/>
    </row>
    <row r="645" spans="1:18" x14ac:dyDescent="0.2">
      <c r="A645" s="17">
        <f>A644+data!$I$2</f>
        <v>7.9199999999998747</v>
      </c>
      <c r="B645" s="17">
        <f t="shared" si="51"/>
        <v>1.2022644346177558E-8</v>
      </c>
      <c r="C645" s="17">
        <f>(-data!$B$2)*((B645^3+data!$D$4*B645^2-(data!$F$2+data!$D$4*data!$A$2)*B645-data!$F$2*data!$D$4)/(B645^3+(data!$D$4+data!$C$2)*B645^2+(data!$D$4*data!$C$2-data!$R$2)*B645-data!$D$4*data!$F$2))</f>
        <v>10.000916095406097</v>
      </c>
      <c r="D645" s="4">
        <f>(-data!$B$2)*((B645^3+data!$E$4*B645^2-(data!$F$2+data!$E$4*data!$A$2)*B645-data!$F$2*data!$E$4)/(B645^3+(data!$E$4+data!$C$2)*B645^2+(data!$E$4*data!$C$2-data!$R$2)*B645-data!$E$4*data!$F$2))</f>
        <v>9.9631075136561957</v>
      </c>
      <c r="E645" s="18">
        <f>IF(OR(A645&lt;data!$G$2,A645 &gt;data!$H$2),"",A645)</f>
        <v>7.9199999999998747</v>
      </c>
      <c r="F645" s="19">
        <f t="shared" si="50"/>
        <v>10.000916095406097</v>
      </c>
      <c r="G645" s="19">
        <f t="shared" si="52"/>
        <v>9.9631075136561957</v>
      </c>
      <c r="H645" s="4" t="str">
        <f t="shared" si="53"/>
        <v/>
      </c>
      <c r="I645" s="4" t="e">
        <f>VLOOKUP(ROUND(A645,2),data!$B$6:$C$209,2,0)</f>
        <v>#N/A</v>
      </c>
      <c r="J645" s="4"/>
      <c r="K645" s="21">
        <f>sigmas!A645</f>
        <v>0</v>
      </c>
      <c r="L645" s="21">
        <f>sigmas!B645</f>
        <v>0</v>
      </c>
      <c r="M645" s="21">
        <f>sigmas!C645</f>
        <v>0</v>
      </c>
      <c r="N645" s="21">
        <f t="shared" si="54"/>
        <v>1</v>
      </c>
      <c r="O645" s="21" t="e">
        <f>LOG(N645/10^(-sgraph!$H$13))</f>
        <v>#VALUE!</v>
      </c>
      <c r="P645" s="21"/>
      <c r="Q645" s="21"/>
      <c r="R645" s="21"/>
    </row>
    <row r="646" spans="1:18" x14ac:dyDescent="0.2">
      <c r="A646" s="17">
        <f>A645+data!$I$2</f>
        <v>7.9299999999998745</v>
      </c>
      <c r="B646" s="17">
        <f t="shared" si="51"/>
        <v>1.174897554939869E-8</v>
      </c>
      <c r="C646" s="17">
        <f>(-data!$B$2)*((B646^3+data!$D$4*B646^2-(data!$F$2+data!$D$4*data!$A$2)*B646-data!$F$2*data!$D$4)/(B646^3+(data!$D$4+data!$C$2)*B646^2+(data!$D$4*data!$C$2-data!$R$2)*B646-data!$D$4*data!$F$2))</f>
        <v>10.000941212642987</v>
      </c>
      <c r="D646" s="4">
        <f>(-data!$B$2)*((B646^3+data!$E$4*B646^2-(data!$F$2+data!$E$4*data!$A$2)*B646-data!$F$2*data!$E$4)/(B646^3+(data!$E$4+data!$C$2)*B646^2+(data!$E$4*data!$C$2-data!$R$2)*B646-data!$E$4*data!$F$2))</f>
        <v>9.9639900390561955</v>
      </c>
      <c r="E646" s="18">
        <f>IF(OR(A646&lt;data!$G$2,A646 &gt;data!$H$2),"",A646)</f>
        <v>7.9299999999998745</v>
      </c>
      <c r="F646" s="19">
        <f t="shared" si="50"/>
        <v>10.000941212642987</v>
      </c>
      <c r="G646" s="19">
        <f t="shared" si="52"/>
        <v>9.9639900390561955</v>
      </c>
      <c r="H646" s="4" t="str">
        <f t="shared" si="53"/>
        <v/>
      </c>
      <c r="I646" s="4" t="e">
        <f>VLOOKUP(ROUND(A646,2),data!$B$6:$C$209,2,0)</f>
        <v>#N/A</v>
      </c>
      <c r="J646" s="4"/>
      <c r="K646" s="21">
        <f>sigmas!A646</f>
        <v>0</v>
      </c>
      <c r="L646" s="21">
        <f>sigmas!B646</f>
        <v>0</v>
      </c>
      <c r="M646" s="21">
        <f>sigmas!C646</f>
        <v>0</v>
      </c>
      <c r="N646" s="21">
        <f t="shared" si="54"/>
        <v>1</v>
      </c>
      <c r="O646" s="21" t="e">
        <f>LOG(N646/10^(-sgraph!$H$13))</f>
        <v>#VALUE!</v>
      </c>
      <c r="P646" s="21"/>
      <c r="Q646" s="21"/>
      <c r="R646" s="21"/>
    </row>
    <row r="647" spans="1:18" x14ac:dyDescent="0.2">
      <c r="A647" s="17">
        <f>A646+data!$I$2</f>
        <v>7.9399999999998743</v>
      </c>
      <c r="B647" s="17">
        <f t="shared" si="51"/>
        <v>1.1481536214972145E-8</v>
      </c>
      <c r="C647" s="17">
        <f>(-data!$B$2)*((B647^3+data!$D$4*B647^2-(data!$F$2+data!$D$4*data!$A$2)*B647-data!$F$2*data!$D$4)/(B647^3+(data!$D$4+data!$C$2)*B647^2+(data!$D$4*data!$C$2-data!$R$2)*B647-data!$D$4*data!$F$2))</f>
        <v>10.000966828953111</v>
      </c>
      <c r="D647" s="4">
        <f>(-data!$B$2)*((B647^3+data!$E$4*B647^2-(data!$F$2+data!$E$4*data!$A$2)*B647-data!$F$2*data!$E$4)/(B647^3+(data!$E$4+data!$C$2)*B647^2+(data!$E$4*data!$C$2-data!$R$2)*B647-data!$E$4*data!$F$2))</f>
        <v>9.9648536896575592</v>
      </c>
      <c r="E647" s="18">
        <f>IF(OR(A647&lt;data!$G$2,A647 &gt;data!$H$2),"",A647)</f>
        <v>7.9399999999998743</v>
      </c>
      <c r="F647" s="19">
        <f t="shared" si="50"/>
        <v>10.000966828953111</v>
      </c>
      <c r="G647" s="19">
        <f t="shared" si="52"/>
        <v>9.9648536896575592</v>
      </c>
      <c r="H647" s="4" t="str">
        <f t="shared" si="53"/>
        <v/>
      </c>
      <c r="I647" s="4" t="e">
        <f>VLOOKUP(ROUND(A647,2),data!$B$6:$C$209,2,0)</f>
        <v>#N/A</v>
      </c>
      <c r="J647" s="4"/>
      <c r="K647" s="21">
        <f>sigmas!A647</f>
        <v>0</v>
      </c>
      <c r="L647" s="21">
        <f>sigmas!B647</f>
        <v>0</v>
      </c>
      <c r="M647" s="21">
        <f>sigmas!C647</f>
        <v>0</v>
      </c>
      <c r="N647" s="21">
        <f t="shared" si="54"/>
        <v>1</v>
      </c>
      <c r="O647" s="21" t="e">
        <f>LOG(N647/10^(-sgraph!$H$13))</f>
        <v>#VALUE!</v>
      </c>
      <c r="P647" s="21"/>
      <c r="Q647" s="21"/>
      <c r="R647" s="21"/>
    </row>
    <row r="648" spans="1:18" x14ac:dyDescent="0.2">
      <c r="A648" s="17">
        <f>A647+data!$I$2</f>
        <v>7.9499999999998741</v>
      </c>
      <c r="B648" s="17">
        <f t="shared" si="51"/>
        <v>1.1220184543022878E-8</v>
      </c>
      <c r="C648" s="17">
        <f>(-data!$B$2)*((B648^3+data!$D$4*B648^2-(data!$F$2+data!$D$4*data!$A$2)*B648-data!$F$2*data!$D$4)/(B648^3+(data!$D$4+data!$C$2)*B648^2+(data!$D$4*data!$C$2-data!$R$2)*B648-data!$D$4*data!$F$2))</f>
        <v>10.000992957919848</v>
      </c>
      <c r="D648" s="4">
        <f>(-data!$B$2)*((B648^3+data!$E$4*B648^2-(data!$F$2+data!$E$4*data!$A$2)*B648-data!$F$2*data!$E$4)/(B648^3+(data!$E$4+data!$C$2)*B648^2+(data!$E$4*data!$C$2-data!$R$2)*B648-data!$E$4*data!$F$2))</f>
        <v>9.9656989136398924</v>
      </c>
      <c r="E648" s="18">
        <f>IF(OR(A648&lt;data!$G$2,A648 &gt;data!$H$2),"",A648)</f>
        <v>7.9499999999998741</v>
      </c>
      <c r="F648" s="19">
        <f t="shared" si="50"/>
        <v>10.000992957919848</v>
      </c>
      <c r="G648" s="19">
        <f t="shared" si="52"/>
        <v>9.9656989136398924</v>
      </c>
      <c r="H648" s="4" t="str">
        <f t="shared" si="53"/>
        <v/>
      </c>
      <c r="I648" s="4" t="e">
        <f>VLOOKUP(ROUND(A648,2),data!$B$6:$C$209,2,0)</f>
        <v>#N/A</v>
      </c>
      <c r="J648" s="4"/>
      <c r="K648" s="21">
        <f>sigmas!A648</f>
        <v>0</v>
      </c>
      <c r="L648" s="21">
        <f>sigmas!B648</f>
        <v>0</v>
      </c>
      <c r="M648" s="21">
        <f>sigmas!C648</f>
        <v>0</v>
      </c>
      <c r="N648" s="21">
        <f t="shared" si="54"/>
        <v>1</v>
      </c>
      <c r="O648" s="21" t="e">
        <f>LOG(N648/10^(-sgraph!$H$13))</f>
        <v>#VALUE!</v>
      </c>
      <c r="P648" s="21"/>
      <c r="Q648" s="21"/>
      <c r="R648" s="21"/>
    </row>
    <row r="649" spans="1:18" x14ac:dyDescent="0.2">
      <c r="A649" s="17">
        <f>A648+data!$I$2</f>
        <v>7.9599999999998738</v>
      </c>
      <c r="B649" s="17">
        <f t="shared" si="51"/>
        <v>1.0964781961435023E-8</v>
      </c>
      <c r="C649" s="17">
        <f>(-data!$B$2)*((B649^3+data!$D$4*B649^2-(data!$F$2+data!$D$4*data!$A$2)*B649-data!$F$2*data!$D$4)/(B649^3+(data!$D$4+data!$C$2)*B649^2+(data!$D$4*data!$C$2-data!$R$2)*B649-data!$D$4*data!$F$2))</f>
        <v>10.001019613398457</v>
      </c>
      <c r="D649" s="4">
        <f>(-data!$B$2)*((B649^3+data!$E$4*B649^2-(data!$F$2+data!$E$4*data!$A$2)*B649-data!$F$2*data!$E$4)/(B649^3+(data!$E$4+data!$C$2)*B649^2+(data!$E$4*data!$C$2-data!$R$2)*B649-data!$E$4*data!$F$2))</f>
        <v>9.9665261498481232</v>
      </c>
      <c r="E649" s="18">
        <f>IF(OR(A649&lt;data!$G$2,A649 &gt;data!$H$2),"",A649)</f>
        <v>7.9599999999998738</v>
      </c>
      <c r="F649" s="19">
        <f t="shared" si="50"/>
        <v>10.001019613398457</v>
      </c>
      <c r="G649" s="19">
        <f t="shared" si="52"/>
        <v>9.9665261498481232</v>
      </c>
      <c r="H649" s="4" t="str">
        <f t="shared" si="53"/>
        <v/>
      </c>
      <c r="I649" s="4" t="e">
        <f>VLOOKUP(ROUND(A649,2),data!$B$6:$C$209,2,0)</f>
        <v>#N/A</v>
      </c>
      <c r="J649" s="4"/>
      <c r="K649" s="21">
        <f>sigmas!A649</f>
        <v>0</v>
      </c>
      <c r="L649" s="21">
        <f>sigmas!B649</f>
        <v>0</v>
      </c>
      <c r="M649" s="21">
        <f>sigmas!C649</f>
        <v>0</v>
      </c>
      <c r="N649" s="21">
        <f t="shared" si="54"/>
        <v>1</v>
      </c>
      <c r="O649" s="21" t="e">
        <f>LOG(N649/10^(-sgraph!$H$13))</f>
        <v>#VALUE!</v>
      </c>
      <c r="P649" s="21"/>
      <c r="Q649" s="21"/>
      <c r="R649" s="21"/>
    </row>
    <row r="650" spans="1:18" x14ac:dyDescent="0.2">
      <c r="A650" s="17">
        <f>A649+data!$I$2</f>
        <v>7.9699999999998736</v>
      </c>
      <c r="B650" s="17">
        <f t="shared" si="51"/>
        <v>1.0715193052379165E-8</v>
      </c>
      <c r="C650" s="17">
        <f>(-data!$B$2)*((B650^3+data!$D$4*B650^2-(data!$F$2+data!$D$4*data!$A$2)*B650-data!$F$2*data!$D$4)/(B650^3+(data!$D$4+data!$C$2)*B650^2+(data!$D$4*data!$C$2-data!$R$2)*B650-data!$D$4*data!$F$2))</f>
        <v>10.001046809523421</v>
      </c>
      <c r="D650" s="4">
        <f>(-data!$B$2)*((B650^3+data!$E$4*B650^2-(data!$F$2+data!$E$4*data!$A$2)*B650-data!$F$2*data!$E$4)/(B650^3+(data!$E$4+data!$C$2)*B650^2+(data!$E$4*data!$C$2-data!$R$2)*B650-data!$E$4*data!$F$2))</f>
        <v>9.9673358280058064</v>
      </c>
      <c r="E650" s="18">
        <f>IF(OR(A650&lt;data!$G$2,A650 &gt;data!$H$2),"",A650)</f>
        <v>7.9699999999998736</v>
      </c>
      <c r="F650" s="19">
        <f t="shared" si="50"/>
        <v>10.001046809523421</v>
      </c>
      <c r="G650" s="19">
        <f t="shared" si="52"/>
        <v>9.9673358280058064</v>
      </c>
      <c r="H650" s="4" t="str">
        <f t="shared" si="53"/>
        <v/>
      </c>
      <c r="I650" s="4" t="e">
        <f>VLOOKUP(ROUND(A650,2),data!$B$6:$C$209,2,0)</f>
        <v>#N/A</v>
      </c>
      <c r="J650" s="4"/>
      <c r="K650" s="21">
        <f>sigmas!A650</f>
        <v>0</v>
      </c>
      <c r="L650" s="21">
        <f>sigmas!B650</f>
        <v>0</v>
      </c>
      <c r="M650" s="21">
        <f>sigmas!C650</f>
        <v>0</v>
      </c>
      <c r="N650" s="21">
        <f t="shared" si="54"/>
        <v>1</v>
      </c>
      <c r="O650" s="21" t="e">
        <f>LOG(N650/10^(-sgraph!$H$13))</f>
        <v>#VALUE!</v>
      </c>
      <c r="P650" s="21"/>
      <c r="Q650" s="21"/>
      <c r="R650" s="21"/>
    </row>
    <row r="651" spans="1:18" x14ac:dyDescent="0.2">
      <c r="A651" s="17">
        <f>A650+data!$I$2</f>
        <v>7.9799999999998734</v>
      </c>
      <c r="B651" s="17">
        <f t="shared" si="51"/>
        <v>1.0471285480512025E-8</v>
      </c>
      <c r="C651" s="17">
        <f>(-data!$B$2)*((B651^3+data!$D$4*B651^2-(data!$F$2+data!$D$4*data!$A$2)*B651-data!$F$2*data!$D$4)/(B651^3+(data!$D$4+data!$C$2)*B651^2+(data!$D$4*data!$C$2-data!$R$2)*B651-data!$D$4*data!$F$2))</f>
        <v>10.00107456071596</v>
      </c>
      <c r="D651" s="4">
        <f>(-data!$B$2)*((B651^3+data!$E$4*B651^2-(data!$F$2+data!$E$4*data!$A$2)*B651-data!$F$2*data!$E$4)/(B651^3+(data!$E$4+data!$C$2)*B651^2+(data!$E$4*data!$C$2-data!$R$2)*B651-data!$E$4*data!$F$2))</f>
        <v>9.9681283689244449</v>
      </c>
      <c r="E651" s="18">
        <f>IF(OR(A651&lt;data!$G$2,A651 &gt;data!$H$2),"",A651)</f>
        <v>7.9799999999998734</v>
      </c>
      <c r="F651" s="19">
        <f t="shared" si="50"/>
        <v>10.00107456071596</v>
      </c>
      <c r="G651" s="19">
        <f t="shared" si="52"/>
        <v>9.9681283689244449</v>
      </c>
      <c r="H651" s="4" t="str">
        <f t="shared" si="53"/>
        <v/>
      </c>
      <c r="I651" s="4" t="e">
        <f>VLOOKUP(ROUND(A651,2),data!$B$6:$C$209,2,0)</f>
        <v>#N/A</v>
      </c>
      <c r="J651" s="4"/>
      <c r="K651" s="21">
        <f>sigmas!A651</f>
        <v>0</v>
      </c>
      <c r="L651" s="21">
        <f>sigmas!B651</f>
        <v>0</v>
      </c>
      <c r="M651" s="21">
        <f>sigmas!C651</f>
        <v>0</v>
      </c>
      <c r="N651" s="21">
        <f t="shared" si="54"/>
        <v>1</v>
      </c>
      <c r="O651" s="21" t="e">
        <f>LOG(N651/10^(-sgraph!$H$13))</f>
        <v>#VALUE!</v>
      </c>
      <c r="P651" s="21"/>
      <c r="Q651" s="21"/>
      <c r="R651" s="21"/>
    </row>
    <row r="652" spans="1:18" x14ac:dyDescent="0.2">
      <c r="A652" s="17">
        <f>A651+data!$I$2</f>
        <v>7.9899999999998732</v>
      </c>
      <c r="B652" s="17">
        <f t="shared" si="51"/>
        <v>1.0232929922810504E-8</v>
      </c>
      <c r="C652" s="17">
        <f>(-data!$B$2)*((B652^3+data!$D$4*B652^2-(data!$F$2+data!$D$4*data!$A$2)*B652-data!$F$2*data!$D$4)/(B652^3+(data!$D$4+data!$C$2)*B652^2+(data!$D$4*data!$C$2-data!$R$2)*B652-data!$D$4*data!$F$2))</f>
        <v>10.001102881691661</v>
      </c>
      <c r="D652" s="4">
        <f>(-data!$B$2)*((B652^3+data!$E$4*B652^2-(data!$F$2+data!$E$4*data!$A$2)*B652-data!$F$2*data!$E$4)/(B652^3+(data!$E$4+data!$C$2)*B652^2+(data!$E$4*data!$C$2-data!$R$2)*B652-data!$E$4*data!$F$2))</f>
        <v>9.9689041847089008</v>
      </c>
      <c r="E652" s="18">
        <f>IF(OR(A652&lt;data!$G$2,A652 &gt;data!$H$2),"",A652)</f>
        <v>7.9899999999998732</v>
      </c>
      <c r="F652" s="19">
        <f t="shared" si="50"/>
        <v>10.001102881691661</v>
      </c>
      <c r="G652" s="19">
        <f t="shared" si="52"/>
        <v>9.9689041847089008</v>
      </c>
      <c r="H652" s="4" t="str">
        <f t="shared" si="53"/>
        <v/>
      </c>
      <c r="I652" s="4" t="e">
        <f>VLOOKUP(ROUND(A652,2),data!$B$6:$C$209,2,0)</f>
        <v>#N/A</v>
      </c>
      <c r="J652" s="4"/>
      <c r="K652" s="21">
        <f>sigmas!A652</f>
        <v>0</v>
      </c>
      <c r="L652" s="21">
        <f>sigmas!B652</f>
        <v>0</v>
      </c>
      <c r="M652" s="21">
        <f>sigmas!C652</f>
        <v>0</v>
      </c>
      <c r="N652" s="21">
        <f t="shared" si="54"/>
        <v>1</v>
      </c>
      <c r="O652" s="21" t="e">
        <f>LOG(N652/10^(-sgraph!$H$13))</f>
        <v>#VALUE!</v>
      </c>
      <c r="P652" s="21"/>
      <c r="Q652" s="21"/>
      <c r="R652" s="21"/>
    </row>
    <row r="653" spans="1:18" x14ac:dyDescent="0.2">
      <c r="A653" s="17">
        <f>A652+data!$I$2</f>
        <v>7.999999999999873</v>
      </c>
      <c r="B653" s="17">
        <f t="shared" si="51"/>
        <v>1.0000000000002895E-8</v>
      </c>
      <c r="C653" s="17">
        <f>(-data!$B$2)*((B653^3+data!$D$4*B653^2-(data!$F$2+data!$D$4*data!$A$2)*B653-data!$F$2*data!$D$4)/(B653^3+(data!$D$4+data!$C$2)*B653^2+(data!$D$4*data!$C$2-data!$R$2)*B653-data!$D$4*data!$F$2))</f>
        <v>10.001131787468296</v>
      </c>
      <c r="D653" s="4">
        <f>(-data!$B$2)*((B653^3+data!$E$4*B653^2-(data!$F$2+data!$E$4*data!$A$2)*B653-data!$F$2*data!$E$4)/(B653^3+(data!$E$4+data!$C$2)*B653^2+(data!$E$4*data!$C$2-data!$R$2)*B653-data!$E$4*data!$F$2))</f>
        <v>9.9696636789589839</v>
      </c>
      <c r="E653" s="18">
        <f>IF(OR(A653&lt;data!$G$2,A653 &gt;data!$H$2),"",A653)</f>
        <v>7.999999999999873</v>
      </c>
      <c r="F653" s="19">
        <f t="shared" si="50"/>
        <v>10.001131787468296</v>
      </c>
      <c r="G653" s="19">
        <f t="shared" si="52"/>
        <v>9.9696636789589839</v>
      </c>
      <c r="H653" s="4" t="str">
        <f t="shared" si="53"/>
        <v/>
      </c>
      <c r="I653" s="4" t="e">
        <f>VLOOKUP(ROUND(A653,2),data!$B$6:$C$209,2,0)</f>
        <v>#N/A</v>
      </c>
      <c r="J653" s="4"/>
      <c r="K653" s="21">
        <f>sigmas!A653</f>
        <v>0</v>
      </c>
      <c r="L653" s="21">
        <f>sigmas!B653</f>
        <v>0</v>
      </c>
      <c r="M653" s="21">
        <f>sigmas!C653</f>
        <v>0</v>
      </c>
      <c r="N653" s="21">
        <f t="shared" si="54"/>
        <v>1</v>
      </c>
      <c r="O653" s="21" t="e">
        <f>LOG(N653/10^(-sgraph!$H$13))</f>
        <v>#VALUE!</v>
      </c>
      <c r="P653" s="21"/>
      <c r="Q653" s="21"/>
      <c r="R653" s="21"/>
    </row>
    <row r="654" spans="1:18" x14ac:dyDescent="0.2">
      <c r="A654" s="17">
        <f>A653+data!$I$2</f>
        <v>8.0099999999998737</v>
      </c>
      <c r="B654" s="17">
        <f t="shared" si="51"/>
        <v>9.7723722095609366E-9</v>
      </c>
      <c r="C654" s="17">
        <f>(-data!$B$2)*((B654^3+data!$D$4*B654^2-(data!$F$2+data!$D$4*data!$A$2)*B654-data!$F$2*data!$D$4)/(B654^3+(data!$D$4+data!$C$2)*B654^2+(data!$D$4*data!$C$2-data!$R$2)*B654-data!$D$4*data!$F$2))</f>
        <v>10.00116129337378</v>
      </c>
      <c r="D654" s="4">
        <f>(-data!$B$2)*((B654^3+data!$E$4*B654^2-(data!$F$2+data!$E$4*data!$A$2)*B654-data!$F$2*data!$E$4)/(B654^3+(data!$E$4+data!$C$2)*B654^2+(data!$E$4*data!$C$2-data!$R$2)*B654-data!$E$4*data!$F$2))</f>
        <v>9.9704072469672766</v>
      </c>
      <c r="E654" s="18">
        <f>IF(OR(A654&lt;data!$G$2,A654 &gt;data!$H$2),"",A654)</f>
        <v>8.0099999999998737</v>
      </c>
      <c r="F654" s="19">
        <f t="shared" si="50"/>
        <v>10.00116129337378</v>
      </c>
      <c r="G654" s="19">
        <f t="shared" si="52"/>
        <v>9.9704072469672766</v>
      </c>
      <c r="H654" s="4" t="str">
        <f t="shared" si="53"/>
        <v/>
      </c>
      <c r="I654" s="4" t="e">
        <f>VLOOKUP(ROUND(A654,2),data!$B$6:$C$209,2,0)</f>
        <v>#N/A</v>
      </c>
      <c r="J654" s="4"/>
      <c r="K654" s="21">
        <f>sigmas!A654</f>
        <v>0</v>
      </c>
      <c r="L654" s="21">
        <f>sigmas!B654</f>
        <v>0</v>
      </c>
      <c r="M654" s="21">
        <f>sigmas!C654</f>
        <v>0</v>
      </c>
      <c r="N654" s="21">
        <f t="shared" si="54"/>
        <v>1</v>
      </c>
      <c r="O654" s="21" t="e">
        <f>LOG(N654/10^(-sgraph!$H$13))</f>
        <v>#VALUE!</v>
      </c>
      <c r="P654" s="21"/>
      <c r="Q654" s="21"/>
      <c r="R654" s="21"/>
    </row>
    <row r="655" spans="1:18" x14ac:dyDescent="0.2">
      <c r="A655" s="17">
        <f>A654+data!$I$2</f>
        <v>8.0199999999998735</v>
      </c>
      <c r="B655" s="17">
        <f t="shared" si="51"/>
        <v>9.5499258602171263E-9</v>
      </c>
      <c r="C655" s="17">
        <f>(-data!$B$2)*((B655^3+data!$D$4*B655^2-(data!$F$2+data!$D$4*data!$A$2)*B655-data!$F$2*data!$D$4)/(B655^3+(data!$D$4+data!$C$2)*B655^2+(data!$D$4*data!$C$2-data!$R$2)*B655-data!$D$4*data!$F$2))</f>
        <v>10.001191415054318</v>
      </c>
      <c r="D655" s="4">
        <f>(-data!$B$2)*((B655^3+data!$E$4*B655^2-(data!$F$2+data!$E$4*data!$A$2)*B655-data!$F$2*data!$E$4)/(B655^3+(data!$E$4+data!$C$2)*B655^2+(data!$E$4*data!$C$2-data!$R$2)*B655-data!$E$4*data!$F$2))</f>
        <v>9.9711352759132819</v>
      </c>
      <c r="E655" s="18">
        <f>IF(OR(A655&lt;data!$G$2,A655 &gt;data!$H$2),"",A655)</f>
        <v>8.0199999999998735</v>
      </c>
      <c r="F655" s="19">
        <f t="shared" si="50"/>
        <v>10.001191415054318</v>
      </c>
      <c r="G655" s="19">
        <f t="shared" si="52"/>
        <v>9.9711352759132819</v>
      </c>
      <c r="H655" s="4" t="str">
        <f t="shared" si="53"/>
        <v/>
      </c>
      <c r="I655" s="4" t="e">
        <f>VLOOKUP(ROUND(A655,2),data!$B$6:$C$209,2,0)</f>
        <v>#N/A</v>
      </c>
      <c r="J655" s="4"/>
      <c r="K655" s="21">
        <f>sigmas!A655</f>
        <v>0</v>
      </c>
      <c r="L655" s="21">
        <f>sigmas!B655</f>
        <v>0</v>
      </c>
      <c r="M655" s="21">
        <f>sigmas!C655</f>
        <v>0</v>
      </c>
      <c r="N655" s="21">
        <f t="shared" si="54"/>
        <v>1</v>
      </c>
      <c r="O655" s="21" t="e">
        <f>LOG(N655/10^(-sgraph!$H$13))</f>
        <v>#VALUE!</v>
      </c>
      <c r="P655" s="21"/>
      <c r="Q655" s="21"/>
      <c r="R655" s="21"/>
    </row>
    <row r="656" spans="1:18" x14ac:dyDescent="0.2">
      <c r="A656" s="17">
        <f>A655+data!$I$2</f>
        <v>8.0299999999998732</v>
      </c>
      <c r="B656" s="17">
        <f t="shared" si="51"/>
        <v>9.3325430079726164E-9</v>
      </c>
      <c r="C656" s="17">
        <f>(-data!$B$2)*((B656^3+data!$D$4*B656^2-(data!$F$2+data!$D$4*data!$A$2)*B656-data!$F$2*data!$D$4)/(B656^3+(data!$D$4+data!$C$2)*B656^2+(data!$D$4*data!$C$2-data!$R$2)*B656-data!$D$4*data!$F$2))</f>
        <v>10.001222168482681</v>
      </c>
      <c r="D656" s="4">
        <f>(-data!$B$2)*((B656^3+data!$E$4*B656^2-(data!$F$2+data!$E$4*data!$A$2)*B656-data!$F$2*data!$E$4)/(B656^3+(data!$E$4+data!$C$2)*B656^2+(data!$E$4*data!$C$2-data!$R$2)*B656-data!$E$4*data!$F$2))</f>
        <v>9.9718481450539347</v>
      </c>
      <c r="E656" s="18">
        <f>IF(OR(A656&lt;data!$G$2,A656 &gt;data!$H$2),"",A656)</f>
        <v>8.0299999999998732</v>
      </c>
      <c r="F656" s="19">
        <f t="shared" si="50"/>
        <v>10.001222168482681</v>
      </c>
      <c r="G656" s="19">
        <f t="shared" si="52"/>
        <v>9.9718481450539347</v>
      </c>
      <c r="H656" s="4" t="str">
        <f t="shared" si="53"/>
        <v/>
      </c>
      <c r="I656" s="4" t="e">
        <f>VLOOKUP(ROUND(A656,2),data!$B$6:$C$209,2,0)</f>
        <v>#N/A</v>
      </c>
      <c r="J656" s="4"/>
      <c r="K656" s="21">
        <f>sigmas!A656</f>
        <v>0</v>
      </c>
      <c r="L656" s="21">
        <f>sigmas!B656</f>
        <v>0</v>
      </c>
      <c r="M656" s="21">
        <f>sigmas!C656</f>
        <v>0</v>
      </c>
      <c r="N656" s="21">
        <f t="shared" si="54"/>
        <v>1</v>
      </c>
      <c r="O656" s="21" t="e">
        <f>LOG(N656/10^(-sgraph!$H$13))</f>
        <v>#VALUE!</v>
      </c>
      <c r="P656" s="21"/>
      <c r="Q656" s="21"/>
      <c r="R656" s="21"/>
    </row>
    <row r="657" spans="1:18" x14ac:dyDescent="0.2">
      <c r="A657" s="17">
        <f>A656+data!$I$2</f>
        <v>8.039999999999873</v>
      </c>
      <c r="B657" s="17">
        <f t="shared" si="51"/>
        <v>9.120108393561742E-9</v>
      </c>
      <c r="C657" s="17">
        <f>(-data!$B$2)*((B657^3+data!$D$4*B657^2-(data!$F$2+data!$D$4*data!$A$2)*B657-data!$F$2*data!$D$4)/(B657^3+(data!$D$4+data!$C$2)*B657^2+(data!$D$4*data!$C$2-data!$R$2)*B657-data!$D$4*data!$F$2))</f>
        <v>10.001253569966696</v>
      </c>
      <c r="D657" s="4">
        <f>(-data!$B$2)*((B657^3+data!$E$4*B657^2-(data!$F$2+data!$E$4*data!$A$2)*B657-data!$F$2*data!$E$4)/(B657^3+(data!$E$4+data!$C$2)*B657^2+(data!$E$4*data!$C$2-data!$R$2)*B657-data!$E$4*data!$F$2))</f>
        <v>9.9725462259105981</v>
      </c>
      <c r="E657" s="18">
        <f>IF(OR(A657&lt;data!$G$2,A657 &gt;data!$H$2),"",A657)</f>
        <v>8.039999999999873</v>
      </c>
      <c r="F657" s="19">
        <f t="shared" si="50"/>
        <v>10.001253569966696</v>
      </c>
      <c r="G657" s="19">
        <f t="shared" si="52"/>
        <v>9.9725462259105981</v>
      </c>
      <c r="H657" s="4" t="str">
        <f t="shared" si="53"/>
        <v/>
      </c>
      <c r="I657" s="4" t="e">
        <f>VLOOKUP(ROUND(A657,2),data!$B$6:$C$209,2,0)</f>
        <v>#N/A</v>
      </c>
      <c r="J657" s="4"/>
      <c r="K657" s="21">
        <f>sigmas!A657</f>
        <v>0</v>
      </c>
      <c r="L657" s="21">
        <f>sigmas!B657</f>
        <v>0</v>
      </c>
      <c r="M657" s="21">
        <f>sigmas!C657</f>
        <v>0</v>
      </c>
      <c r="N657" s="21">
        <f t="shared" si="54"/>
        <v>1</v>
      </c>
      <c r="O657" s="21" t="e">
        <f>LOG(N657/10^(-sgraph!$H$13))</f>
        <v>#VALUE!</v>
      </c>
      <c r="P657" s="21"/>
      <c r="Q657" s="21"/>
      <c r="R657" s="21"/>
    </row>
    <row r="658" spans="1:18" x14ac:dyDescent="0.2">
      <c r="A658" s="17">
        <f>A657+data!$I$2</f>
        <v>8.0499999999998728</v>
      </c>
      <c r="B658" s="17">
        <f t="shared" si="51"/>
        <v>8.9125093813400404E-9</v>
      </c>
      <c r="C658" s="17">
        <f>(-data!$B$2)*((B658^3+data!$D$4*B658^2-(data!$F$2+data!$D$4*data!$A$2)*B658-data!$F$2*data!$D$4)/(B658^3+(data!$D$4+data!$C$2)*B658^2+(data!$D$4*data!$C$2-data!$R$2)*B658-data!$D$4*data!$F$2))</f>
        <v>10.001285636157892</v>
      </c>
      <c r="D658" s="4">
        <f>(-data!$B$2)*((B658^3+data!$E$4*B658^2-(data!$F$2+data!$E$4*data!$A$2)*B658-data!$F$2*data!$E$4)/(B658^3+(data!$E$4+data!$C$2)*B658^2+(data!$E$4*data!$C$2-data!$R$2)*B658-data!$E$4*data!$F$2))</f>
        <v>9.9732298824525465</v>
      </c>
      <c r="E658" s="18">
        <f>IF(OR(A658&lt;data!$G$2,A658 &gt;data!$H$2),"",A658)</f>
        <v>8.0499999999998728</v>
      </c>
      <c r="F658" s="19">
        <f t="shared" si="50"/>
        <v>10.001285636157892</v>
      </c>
      <c r="G658" s="19">
        <f t="shared" si="52"/>
        <v>9.9732298824525465</v>
      </c>
      <c r="H658" s="4" t="str">
        <f t="shared" si="53"/>
        <v/>
      </c>
      <c r="I658" s="4" t="e">
        <f>VLOOKUP(ROUND(A658,2),data!$B$6:$C$209,2,0)</f>
        <v>#N/A</v>
      </c>
      <c r="J658" s="4"/>
      <c r="K658" s="21">
        <f>sigmas!A658</f>
        <v>0</v>
      </c>
      <c r="L658" s="21">
        <f>sigmas!B658</f>
        <v>0</v>
      </c>
      <c r="M658" s="21">
        <f>sigmas!C658</f>
        <v>0</v>
      </c>
      <c r="N658" s="21">
        <f t="shared" si="54"/>
        <v>1</v>
      </c>
      <c r="O658" s="21" t="e">
        <f>LOG(N658/10^(-sgraph!$H$13))</f>
        <v>#VALUE!</v>
      </c>
      <c r="P658" s="21"/>
      <c r="Q658" s="21"/>
      <c r="R658" s="21"/>
    </row>
    <row r="659" spans="1:18" x14ac:dyDescent="0.2">
      <c r="A659" s="17">
        <f>A658+data!$I$2</f>
        <v>8.0599999999998726</v>
      </c>
      <c r="B659" s="17">
        <f t="shared" si="51"/>
        <v>8.7096358995633343E-9</v>
      </c>
      <c r="C659" s="17">
        <f>(-data!$B$2)*((B659^3+data!$D$4*B659^2-(data!$F$2+data!$D$4*data!$A$2)*B659-data!$F$2*data!$D$4)/(B659^3+(data!$D$4+data!$C$2)*B659^2+(data!$D$4*data!$C$2-data!$R$2)*B659-data!$D$4*data!$F$2))</f>
        <v>10.001318384060331</v>
      </c>
      <c r="D659" s="4">
        <f>(-data!$B$2)*((B659^3+data!$E$4*B659^2-(data!$F$2+data!$E$4*data!$A$2)*B659-data!$F$2*data!$E$4)/(B659^3+(data!$E$4+data!$C$2)*B659^2+(data!$E$4*data!$C$2-data!$R$2)*B659-data!$E$4*data!$F$2))</f>
        <v>9.9738994712770861</v>
      </c>
      <c r="E659" s="18">
        <f>IF(OR(A659&lt;data!$G$2,A659 &gt;data!$H$2),"",A659)</f>
        <v>8.0599999999998726</v>
      </c>
      <c r="F659" s="19">
        <f t="shared" si="50"/>
        <v>10.001318384060331</v>
      </c>
      <c r="G659" s="19">
        <f t="shared" si="52"/>
        <v>9.9738994712770861</v>
      </c>
      <c r="H659" s="4" t="str">
        <f t="shared" si="53"/>
        <v/>
      </c>
      <c r="I659" s="4" t="e">
        <f>VLOOKUP(ROUND(A659,2),data!$B$6:$C$209,2,0)</f>
        <v>#N/A</v>
      </c>
      <c r="J659" s="4"/>
      <c r="K659" s="21">
        <f>sigmas!A659</f>
        <v>0</v>
      </c>
      <c r="L659" s="21">
        <f>sigmas!B659</f>
        <v>0</v>
      </c>
      <c r="M659" s="21">
        <f>sigmas!C659</f>
        <v>0</v>
      </c>
      <c r="N659" s="21">
        <f t="shared" si="54"/>
        <v>1</v>
      </c>
      <c r="O659" s="21" t="e">
        <f>LOG(N659/10^(-sgraph!$H$13))</f>
        <v>#VALUE!</v>
      </c>
      <c r="P659" s="21"/>
      <c r="Q659" s="21"/>
      <c r="R659" s="21"/>
    </row>
    <row r="660" spans="1:18" x14ac:dyDescent="0.2">
      <c r="A660" s="17">
        <f>A659+data!$I$2</f>
        <v>8.0699999999998724</v>
      </c>
      <c r="B660" s="17">
        <f t="shared" si="51"/>
        <v>8.511380382026265E-9</v>
      </c>
      <c r="C660" s="17">
        <f>(-data!$B$2)*((B660^3+data!$D$4*B660^2-(data!$F$2+data!$D$4*data!$A$2)*B660-data!$F$2*data!$D$4)/(B660^3+(data!$D$4+data!$C$2)*B660^2+(data!$D$4*data!$C$2-data!$R$2)*B660-data!$D$4*data!$F$2))</f>
        <v>10.001351831039631</v>
      </c>
      <c r="D660" s="4">
        <f>(-data!$B$2)*((B660^3+data!$E$4*B660^2-(data!$F$2+data!$E$4*data!$A$2)*B660-data!$F$2*data!$E$4)/(B660^3+(data!$E$4+data!$C$2)*B660^2+(data!$E$4*data!$C$2-data!$R$2)*B660-data!$E$4*data!$F$2))</f>
        <v>9.9745553417863029</v>
      </c>
      <c r="E660" s="18">
        <f>IF(OR(A660&lt;data!$G$2,A660 &gt;data!$H$2),"",A660)</f>
        <v>8.0699999999998724</v>
      </c>
      <c r="F660" s="19">
        <f t="shared" si="50"/>
        <v>10.001351831039631</v>
      </c>
      <c r="G660" s="19">
        <f t="shared" si="52"/>
        <v>9.9745553417863029</v>
      </c>
      <c r="H660" s="4" t="str">
        <f t="shared" si="53"/>
        <v/>
      </c>
      <c r="I660" s="4" t="e">
        <f>VLOOKUP(ROUND(A660,2),data!$B$6:$C$209,2,0)</f>
        <v>#N/A</v>
      </c>
      <c r="J660" s="4"/>
      <c r="K660" s="21">
        <f>sigmas!A660</f>
        <v>0</v>
      </c>
      <c r="L660" s="21">
        <f>sigmas!B660</f>
        <v>0</v>
      </c>
      <c r="M660" s="21">
        <f>sigmas!C660</f>
        <v>0</v>
      </c>
      <c r="N660" s="21">
        <f t="shared" si="54"/>
        <v>1</v>
      </c>
      <c r="O660" s="21" t="e">
        <f>LOG(N660/10^(-sgraph!$H$13))</f>
        <v>#VALUE!</v>
      </c>
      <c r="P660" s="21"/>
      <c r="Q660" s="21"/>
      <c r="R660" s="21"/>
    </row>
    <row r="661" spans="1:18" x14ac:dyDescent="0.2">
      <c r="A661" s="17">
        <f>A660+data!$I$2</f>
        <v>8.0799999999998722</v>
      </c>
      <c r="B661" s="17">
        <f t="shared" si="51"/>
        <v>8.3176377110291555E-9</v>
      </c>
      <c r="C661" s="17">
        <f>(-data!$B$2)*((B661^3+data!$D$4*B661^2-(data!$F$2+data!$D$4*data!$A$2)*B661-data!$F$2*data!$D$4)/(B661^3+(data!$D$4+data!$C$2)*B661^2+(data!$D$4*data!$C$2-data!$R$2)*B661-data!$D$4*data!$F$2))</f>
        <v>10.00138599483218</v>
      </c>
      <c r="D661" s="4">
        <f>(-data!$B$2)*((B661^3+data!$E$4*B661^2-(data!$F$2+data!$E$4*data!$A$2)*B661-data!$F$2*data!$E$4)/(B661^3+(data!$E$4+data!$C$2)*B661^2+(data!$E$4*data!$C$2-data!$R$2)*B661-data!$E$4*data!$F$2))</f>
        <v>9.9751978363605698</v>
      </c>
      <c r="E661" s="18">
        <f>IF(OR(A661&lt;data!$G$2,A661 &gt;data!$H$2),"",A661)</f>
        <v>8.0799999999998722</v>
      </c>
      <c r="F661" s="19">
        <f t="shared" si="50"/>
        <v>10.00138599483218</v>
      </c>
      <c r="G661" s="19">
        <f t="shared" si="52"/>
        <v>9.9751978363605698</v>
      </c>
      <c r="H661" s="4" t="str">
        <f t="shared" si="53"/>
        <v/>
      </c>
      <c r="I661" s="4" t="e">
        <f>VLOOKUP(ROUND(A661,2),data!$B$6:$C$209,2,0)</f>
        <v>#N/A</v>
      </c>
      <c r="J661" s="4"/>
      <c r="K661" s="21">
        <f>sigmas!A661</f>
        <v>0</v>
      </c>
      <c r="L661" s="21">
        <f>sigmas!B661</f>
        <v>0</v>
      </c>
      <c r="M661" s="21">
        <f>sigmas!C661</f>
        <v>0</v>
      </c>
      <c r="N661" s="21">
        <f t="shared" si="54"/>
        <v>1</v>
      </c>
      <c r="O661" s="21" t="e">
        <f>LOG(N661/10^(-sgraph!$H$13))</f>
        <v>#VALUE!</v>
      </c>
      <c r="P661" s="21"/>
      <c r="Q661" s="21"/>
      <c r="R661" s="21"/>
    </row>
    <row r="662" spans="1:18" x14ac:dyDescent="0.2">
      <c r="A662" s="17">
        <f>A661+data!$I$2</f>
        <v>8.089999999999872</v>
      </c>
      <c r="B662" s="17">
        <f t="shared" si="51"/>
        <v>8.1283051616433816E-9</v>
      </c>
      <c r="C662" s="17">
        <f>(-data!$B$2)*((B662^3+data!$D$4*B662^2-(data!$F$2+data!$D$4*data!$A$2)*B662-data!$F$2*data!$D$4)/(B662^3+(data!$D$4+data!$C$2)*B662^2+(data!$D$4*data!$C$2-data!$R$2)*B662-data!$D$4*data!$F$2))</f>
        <v>10.00142089355454</v>
      </c>
      <c r="D662" s="4">
        <f>(-data!$B$2)*((B662^3+data!$E$4*B662^2-(data!$F$2+data!$E$4*data!$A$2)*B662-data!$F$2*data!$E$4)/(B662^3+(data!$E$4+data!$C$2)*B662^2+(data!$E$4*data!$C$2-data!$R$2)*B662-data!$E$4*data!$F$2))</f>
        <v>9.9758272905288461</v>
      </c>
      <c r="E662" s="18">
        <f>IF(OR(A662&lt;data!$G$2,A662 &gt;data!$H$2),"",A662)</f>
        <v>8.089999999999872</v>
      </c>
      <c r="F662" s="19">
        <f t="shared" si="50"/>
        <v>10.00142089355454</v>
      </c>
      <c r="G662" s="19">
        <f t="shared" si="52"/>
        <v>9.9758272905288461</v>
      </c>
      <c r="H662" s="4" t="str">
        <f t="shared" si="53"/>
        <v/>
      </c>
      <c r="I662" s="4" t="e">
        <f>VLOOKUP(ROUND(A662,2),data!$B$6:$C$209,2,0)</f>
        <v>#N/A</v>
      </c>
      <c r="J662" s="4"/>
      <c r="K662" s="21">
        <f>sigmas!A662</f>
        <v>0</v>
      </c>
      <c r="L662" s="21">
        <f>sigmas!B662</f>
        <v>0</v>
      </c>
      <c r="M662" s="21">
        <f>sigmas!C662</f>
        <v>0</v>
      </c>
      <c r="N662" s="21">
        <f t="shared" si="54"/>
        <v>1</v>
      </c>
      <c r="O662" s="21" t="e">
        <f>LOG(N662/10^(-sgraph!$H$13))</f>
        <v>#VALUE!</v>
      </c>
      <c r="P662" s="21"/>
      <c r="Q662" s="21"/>
      <c r="R662" s="21"/>
    </row>
    <row r="663" spans="1:18" x14ac:dyDescent="0.2">
      <c r="A663" s="17">
        <f>A662+data!$I$2</f>
        <v>8.0999999999998717</v>
      </c>
      <c r="B663" s="17">
        <f t="shared" si="51"/>
        <v>7.9432823472451513E-9</v>
      </c>
      <c r="C663" s="17">
        <f>(-data!$B$2)*((B663^3+data!$D$4*B663^2-(data!$F$2+data!$D$4*data!$A$2)*B663-data!$F$2*data!$D$4)/(B663^3+(data!$D$4+data!$C$2)*B663^2+(data!$D$4*data!$C$2-data!$R$2)*B663-data!$D$4*data!$F$2))</f>
        <v>10.001456545713056</v>
      </c>
      <c r="D663" s="4">
        <f>(-data!$B$2)*((B663^3+data!$E$4*B663^2-(data!$F$2+data!$E$4*data!$A$2)*B663-data!$F$2*data!$E$4)/(B663^3+(data!$E$4+data!$C$2)*B663^2+(data!$E$4*data!$C$2-data!$R$2)*B663-data!$E$4*data!$F$2))</f>
        <v>9.9764440331358184</v>
      </c>
      <c r="E663" s="18">
        <f>IF(OR(A663&lt;data!$G$2,A663 &gt;data!$H$2),"",A663)</f>
        <v>8.0999999999998717</v>
      </c>
      <c r="F663" s="19">
        <f t="shared" si="50"/>
        <v>10.001456545713056</v>
      </c>
      <c r="G663" s="19">
        <f t="shared" si="52"/>
        <v>9.9764440331358184</v>
      </c>
      <c r="H663" s="4" t="str">
        <f t="shared" si="53"/>
        <v/>
      </c>
      <c r="I663" s="4" t="e">
        <f>VLOOKUP(ROUND(A663,2),data!$B$6:$C$209,2,0)</f>
        <v>#N/A</v>
      </c>
      <c r="J663" s="4"/>
      <c r="K663" s="21">
        <f>sigmas!A663</f>
        <v>0</v>
      </c>
      <c r="L663" s="21">
        <f>sigmas!B663</f>
        <v>0</v>
      </c>
      <c r="M663" s="21">
        <f>sigmas!C663</f>
        <v>0</v>
      </c>
      <c r="N663" s="21">
        <f t="shared" si="54"/>
        <v>1</v>
      </c>
      <c r="O663" s="21" t="e">
        <f>LOG(N663/10^(-sgraph!$H$13))</f>
        <v>#VALUE!</v>
      </c>
      <c r="P663" s="21"/>
      <c r="Q663" s="21"/>
      <c r="R663" s="21"/>
    </row>
    <row r="664" spans="1:18" x14ac:dyDescent="0.2">
      <c r="A664" s="17">
        <f>A663+data!$I$2</f>
        <v>8.1099999999998715</v>
      </c>
      <c r="B664" s="17">
        <f t="shared" si="51"/>
        <v>7.762471166289202E-9</v>
      </c>
      <c r="C664" s="17">
        <f>(-data!$B$2)*((B664^3+data!$D$4*B664^2-(data!$F$2+data!$D$4*data!$A$2)*B664-data!$F$2*data!$D$4)/(B664^3+(data!$D$4+data!$C$2)*B664^2+(data!$D$4*data!$C$2-data!$R$2)*B664-data!$D$4*data!$F$2))</f>
        <v>10.00149297021369</v>
      </c>
      <c r="D664" s="4">
        <f>(-data!$B$2)*((B664^3+data!$E$4*B664^2-(data!$F$2+data!$E$4*data!$A$2)*B664-data!$F$2*data!$E$4)/(B664^3+(data!$E$4+data!$C$2)*B664^2+(data!$E$4*data!$C$2-data!$R$2)*B664-data!$E$4*data!$F$2))</f>
        <v>9.9770483865060342</v>
      </c>
      <c r="E664" s="18">
        <f>IF(OR(A664&lt;data!$G$2,A664 &gt;data!$H$2),"",A664)</f>
        <v>8.1099999999998715</v>
      </c>
      <c r="F664" s="19">
        <f t="shared" si="50"/>
        <v>10.00149297021369</v>
      </c>
      <c r="G664" s="19">
        <f t="shared" si="52"/>
        <v>9.9770483865060342</v>
      </c>
      <c r="H664" s="4" t="str">
        <f t="shared" si="53"/>
        <v/>
      </c>
      <c r="I664" s="4" t="e">
        <f>VLOOKUP(ROUND(A664,2),data!$B$6:$C$209,2,0)</f>
        <v>#N/A</v>
      </c>
      <c r="J664" s="4"/>
      <c r="K664" s="21">
        <f>sigmas!A664</f>
        <v>0</v>
      </c>
      <c r="L664" s="21">
        <f>sigmas!B664</f>
        <v>0</v>
      </c>
      <c r="M664" s="21">
        <f>sigmas!C664</f>
        <v>0</v>
      </c>
      <c r="N664" s="21">
        <f t="shared" si="54"/>
        <v>1</v>
      </c>
      <c r="O664" s="21" t="e">
        <f>LOG(N664/10^(-sgraph!$H$13))</f>
        <v>#VALUE!</v>
      </c>
      <c r="P664" s="21"/>
      <c r="Q664" s="21"/>
      <c r="R664" s="21"/>
    </row>
    <row r="665" spans="1:18" x14ac:dyDescent="0.2">
      <c r="A665" s="17">
        <f>A664+data!$I$2</f>
        <v>8.1199999999998713</v>
      </c>
      <c r="B665" s="17">
        <f t="shared" si="51"/>
        <v>7.585775750294069E-9</v>
      </c>
      <c r="C665" s="17">
        <f>(-data!$B$2)*((B665^3+data!$D$4*B665^2-(data!$F$2+data!$D$4*data!$A$2)*B665-data!$F$2*data!$D$4)/(B665^3+(data!$D$4+data!$C$2)*B665^2+(data!$D$4*data!$C$2-data!$R$2)*B665-data!$D$4*data!$F$2))</f>
        <v>10.001530186372023</v>
      </c>
      <c r="D665" s="4">
        <f>(-data!$B$2)*((B665^3+data!$E$4*B665^2-(data!$F$2+data!$E$4*data!$A$2)*B665-data!$F$2*data!$E$4)/(B665^3+(data!$E$4+data!$C$2)*B665^2+(data!$E$4*data!$C$2-data!$R$2)*B665-data!$E$4*data!$F$2))</f>
        <v>9.977640666604966</v>
      </c>
      <c r="E665" s="18">
        <f>IF(OR(A665&lt;data!$G$2,A665 &gt;data!$H$2),"",A665)</f>
        <v>8.1199999999998713</v>
      </c>
      <c r="F665" s="19">
        <f t="shared" si="50"/>
        <v>10.001530186372023</v>
      </c>
      <c r="G665" s="19">
        <f t="shared" si="52"/>
        <v>9.977640666604966</v>
      </c>
      <c r="H665" s="4" t="str">
        <f t="shared" si="53"/>
        <v/>
      </c>
      <c r="I665" s="4" t="e">
        <f>VLOOKUP(ROUND(A665,2),data!$B$6:$C$209,2,0)</f>
        <v>#N/A</v>
      </c>
      <c r="J665" s="4"/>
      <c r="K665" s="21">
        <f>sigmas!A665</f>
        <v>0</v>
      </c>
      <c r="L665" s="21">
        <f>sigmas!B665</f>
        <v>0</v>
      </c>
      <c r="M665" s="21">
        <f>sigmas!C665</f>
        <v>0</v>
      </c>
      <c r="N665" s="21">
        <f t="shared" si="54"/>
        <v>1</v>
      </c>
      <c r="O665" s="21" t="e">
        <f>LOG(N665/10^(-sgraph!$H$13))</f>
        <v>#VALUE!</v>
      </c>
      <c r="P665" s="21"/>
      <c r="Q665" s="21"/>
      <c r="R665" s="21"/>
    </row>
    <row r="666" spans="1:18" x14ac:dyDescent="0.2">
      <c r="A666" s="17">
        <f>A665+data!$I$2</f>
        <v>8.1299999999998711</v>
      </c>
      <c r="B666" s="17">
        <f t="shared" si="51"/>
        <v>7.4131024130113578E-9</v>
      </c>
      <c r="C666" s="17">
        <f>(-data!$B$2)*((B666^3+data!$D$4*B666^2-(data!$F$2+data!$D$4*data!$A$2)*B666-data!$F$2*data!$D$4)/(B666^3+(data!$D$4+data!$C$2)*B666^2+(data!$D$4*data!$C$2-data!$R$2)*B666-data!$D$4*data!$F$2))</f>
        <v>10.001568213923532</v>
      </c>
      <c r="D666" s="4">
        <f>(-data!$B$2)*((B666^3+data!$E$4*B666^2-(data!$F$2+data!$E$4*data!$A$2)*B666-data!$F$2*data!$E$4)/(B666^3+(data!$E$4+data!$C$2)*B666^2+(data!$E$4*data!$C$2-data!$R$2)*B666-data!$E$4*data!$F$2))</f>
        <v>9.9782211831972045</v>
      </c>
      <c r="E666" s="18">
        <f>IF(OR(A666&lt;data!$G$2,A666 &gt;data!$H$2),"",A666)</f>
        <v>8.1299999999998711</v>
      </c>
      <c r="F666" s="19">
        <f t="shared" si="50"/>
        <v>10.001568213923532</v>
      </c>
      <c r="G666" s="19">
        <f t="shared" si="52"/>
        <v>9.9782211831972045</v>
      </c>
      <c r="H666" s="4" t="str">
        <f t="shared" si="53"/>
        <v/>
      </c>
      <c r="I666" s="4" t="e">
        <f>VLOOKUP(ROUND(A666,2),data!$B$6:$C$209,2,0)</f>
        <v>#N/A</v>
      </c>
      <c r="J666" s="4"/>
      <c r="K666" s="21">
        <f>sigmas!A666</f>
        <v>0</v>
      </c>
      <c r="L666" s="21">
        <f>sigmas!B666</f>
        <v>0</v>
      </c>
      <c r="M666" s="21">
        <f>sigmas!C666</f>
        <v>0</v>
      </c>
      <c r="N666" s="21">
        <f t="shared" si="54"/>
        <v>1</v>
      </c>
      <c r="O666" s="21" t="e">
        <f>LOG(N666/10^(-sgraph!$H$13))</f>
        <v>#VALUE!</v>
      </c>
      <c r="P666" s="21"/>
      <c r="Q666" s="21"/>
      <c r="R666" s="21"/>
    </row>
    <row r="667" spans="1:18" x14ac:dyDescent="0.2">
      <c r="A667" s="17">
        <f>A666+data!$I$2</f>
        <v>8.1399999999998709</v>
      </c>
      <c r="B667" s="17">
        <f t="shared" si="51"/>
        <v>7.2443596007520336E-9</v>
      </c>
      <c r="C667" s="17">
        <f>(-data!$B$2)*((B667^3+data!$D$4*B667^2-(data!$F$2+data!$D$4*data!$A$2)*B667-data!$F$2*data!$D$4)/(B667^3+(data!$D$4+data!$C$2)*B667^2+(data!$D$4*data!$C$2-data!$R$2)*B667-data!$D$4*data!$F$2))</f>
        <v>10.001607073034045</v>
      </c>
      <c r="D667" s="4">
        <f>(-data!$B$2)*((B667^3+data!$E$4*B667^2-(data!$F$2+data!$E$4*data!$A$2)*B667-data!$F$2*data!$E$4)/(B667^3+(data!$E$4+data!$C$2)*B667^2+(data!$E$4*data!$C$2-data!$R$2)*B667-data!$E$4*data!$F$2))</f>
        <v>9.9787902400017217</v>
      </c>
      <c r="E667" s="18">
        <f>IF(OR(A667&lt;data!$G$2,A667 &gt;data!$H$2),"",A667)</f>
        <v>8.1399999999998709</v>
      </c>
      <c r="F667" s="19">
        <f t="shared" si="50"/>
        <v>10.001607073034045</v>
      </c>
      <c r="G667" s="19">
        <f t="shared" si="52"/>
        <v>9.9787902400017217</v>
      </c>
      <c r="H667" s="4" t="str">
        <f t="shared" si="53"/>
        <v/>
      </c>
      <c r="I667" s="4" t="e">
        <f>VLOOKUP(ROUND(A667,2),data!$B$6:$C$209,2,0)</f>
        <v>#N/A</v>
      </c>
      <c r="J667" s="4"/>
      <c r="K667" s="21">
        <f>sigmas!A667</f>
        <v>0</v>
      </c>
      <c r="L667" s="21">
        <f>sigmas!B667</f>
        <v>0</v>
      </c>
      <c r="M667" s="21">
        <f>sigmas!C667</f>
        <v>0</v>
      </c>
      <c r="N667" s="21">
        <f t="shared" si="54"/>
        <v>1</v>
      </c>
      <c r="O667" s="21" t="e">
        <f>LOG(N667/10^(-sgraph!$H$13))</f>
        <v>#VALUE!</v>
      </c>
      <c r="P667" s="21"/>
      <c r="Q667" s="21"/>
      <c r="R667" s="21"/>
    </row>
    <row r="668" spans="1:18" x14ac:dyDescent="0.2">
      <c r="A668" s="17">
        <f>A667+data!$I$2</f>
        <v>8.1499999999998707</v>
      </c>
      <c r="B668" s="17">
        <f t="shared" si="51"/>
        <v>7.0794578438434647E-9</v>
      </c>
      <c r="C668" s="17">
        <f>(-data!$B$2)*((B668^3+data!$D$4*B668^2-(data!$F$2+data!$D$4*data!$A$2)*B668-data!$F$2*data!$D$4)/(B668^3+(data!$D$4+data!$C$2)*B668^2+(data!$D$4*data!$C$2-data!$R$2)*B668-data!$D$4*data!$F$2))</f>
        <v>10.001646784310429</v>
      </c>
      <c r="D668" s="4">
        <f>(-data!$B$2)*((B668^3+data!$E$4*B668^2-(data!$F$2+data!$E$4*data!$A$2)*B668-data!$F$2*data!$E$4)/(B668^3+(data!$E$4+data!$C$2)*B668^2+(data!$E$4*data!$C$2-data!$R$2)*B668-data!$E$4*data!$F$2))</f>
        <v>9.979348134844388</v>
      </c>
      <c r="E668" s="18">
        <f>IF(OR(A668&lt;data!$G$2,A668 &gt;data!$H$2),"",A668)</f>
        <v>8.1499999999998707</v>
      </c>
      <c r="F668" s="19">
        <f t="shared" si="50"/>
        <v>10.001646784310429</v>
      </c>
      <c r="G668" s="19">
        <f t="shared" si="52"/>
        <v>9.979348134844388</v>
      </c>
      <c r="H668" s="4" t="str">
        <f t="shared" si="53"/>
        <v/>
      </c>
      <c r="I668" s="4" t="e">
        <f>VLOOKUP(ROUND(A668,2),data!$B$6:$C$209,2,0)</f>
        <v>#N/A</v>
      </c>
      <c r="J668" s="4"/>
      <c r="K668" s="21">
        <f>sigmas!A668</f>
        <v>0</v>
      </c>
      <c r="L668" s="21">
        <f>sigmas!B668</f>
        <v>0</v>
      </c>
      <c r="M668" s="21">
        <f>sigmas!C668</f>
        <v>0</v>
      </c>
      <c r="N668" s="21">
        <f t="shared" si="54"/>
        <v>1</v>
      </c>
      <c r="O668" s="21" t="e">
        <f>LOG(N668/10^(-sgraph!$H$13))</f>
        <v>#VALUE!</v>
      </c>
      <c r="P668" s="21"/>
      <c r="Q668" s="21"/>
      <c r="R668" s="21"/>
    </row>
    <row r="669" spans="1:18" x14ac:dyDescent="0.2">
      <c r="A669" s="17">
        <f>A668+data!$I$2</f>
        <v>8.1599999999998705</v>
      </c>
      <c r="B669" s="17">
        <f t="shared" si="51"/>
        <v>6.9183097091914281E-9</v>
      </c>
      <c r="C669" s="17">
        <f>(-data!$B$2)*((B669^3+data!$D$4*B669^2-(data!$F$2+data!$D$4*data!$A$2)*B669-data!$F$2*data!$D$4)/(B669^3+(data!$D$4+data!$C$2)*B669^2+(data!$D$4*data!$C$2-data!$R$2)*B669-data!$D$4*data!$F$2))</f>
        <v>10.001687368811556</v>
      </c>
      <c r="D669" s="4">
        <f>(-data!$B$2)*((B669^3+data!$E$4*B669^2-(data!$F$2+data!$E$4*data!$A$2)*B669-data!$F$2*data!$E$4)/(B669^3+(data!$E$4+data!$C$2)*B669^2+(data!$E$4*data!$C$2-data!$R$2)*B669-data!$E$4*data!$F$2))</f>
        <v>9.9798951598076968</v>
      </c>
      <c r="E669" s="18">
        <f>IF(OR(A669&lt;data!$G$2,A669 &gt;data!$H$2),"",A669)</f>
        <v>8.1599999999998705</v>
      </c>
      <c r="F669" s="19">
        <f t="shared" si="50"/>
        <v>10.001687368811556</v>
      </c>
      <c r="G669" s="19">
        <f t="shared" si="52"/>
        <v>9.9798951598076968</v>
      </c>
      <c r="H669" s="4" t="str">
        <f t="shared" si="53"/>
        <v/>
      </c>
      <c r="I669" s="4" t="e">
        <f>VLOOKUP(ROUND(A669,2),data!$B$6:$C$209,2,0)</f>
        <v>#N/A</v>
      </c>
      <c r="J669" s="4"/>
      <c r="K669" s="21">
        <f>sigmas!A669</f>
        <v>0</v>
      </c>
      <c r="L669" s="21">
        <f>sigmas!B669</f>
        <v>0</v>
      </c>
      <c r="M669" s="21">
        <f>sigmas!C669</f>
        <v>0</v>
      </c>
      <c r="N669" s="21">
        <f t="shared" si="54"/>
        <v>1</v>
      </c>
      <c r="O669" s="21" t="e">
        <f>LOG(N669/10^(-sgraph!$H$13))</f>
        <v>#VALUE!</v>
      </c>
      <c r="P669" s="21"/>
      <c r="Q669" s="21"/>
      <c r="R669" s="21"/>
    </row>
    <row r="670" spans="1:18" x14ac:dyDescent="0.2">
      <c r="A670" s="17">
        <f>A669+data!$I$2</f>
        <v>8.1699999999998703</v>
      </c>
      <c r="B670" s="17">
        <f t="shared" si="51"/>
        <v>6.760829753921835E-9</v>
      </c>
      <c r="C670" s="17">
        <f>(-data!$B$2)*((B670^3+data!$D$4*B670^2-(data!$F$2+data!$D$4*data!$A$2)*B670-data!$F$2*data!$D$4)/(B670^3+(data!$D$4+data!$C$2)*B670^2+(data!$D$4*data!$C$2-data!$R$2)*B670-data!$D$4*data!$F$2))</f>
        <v>10.00172884805944</v>
      </c>
      <c r="D670" s="4">
        <f>(-data!$B$2)*((B670^3+data!$E$4*B670^2-(data!$F$2+data!$E$4*data!$A$2)*B670-data!$F$2*data!$E$4)/(B670^3+(data!$E$4+data!$C$2)*B670^2+(data!$E$4*data!$C$2-data!$R$2)*B670-data!$E$4*data!$F$2))</f>
        <v>9.980431601377834</v>
      </c>
      <c r="E670" s="18">
        <f>IF(OR(A670&lt;data!$G$2,A670 &gt;data!$H$2),"",A670)</f>
        <v>8.1699999999998703</v>
      </c>
      <c r="F670" s="19">
        <f t="shared" si="50"/>
        <v>10.00172884805944</v>
      </c>
      <c r="G670" s="19">
        <f t="shared" si="52"/>
        <v>9.980431601377834</v>
      </c>
      <c r="H670" s="4" t="str">
        <f t="shared" si="53"/>
        <v/>
      </c>
      <c r="I670" s="4" t="e">
        <f>VLOOKUP(ROUND(A670,2),data!$B$6:$C$209,2,0)</f>
        <v>#N/A</v>
      </c>
      <c r="J670" s="4"/>
      <c r="K670" s="21">
        <f>sigmas!A670</f>
        <v>0</v>
      </c>
      <c r="L670" s="21">
        <f>sigmas!B670</f>
        <v>0</v>
      </c>
      <c r="M670" s="21">
        <f>sigmas!C670</f>
        <v>0</v>
      </c>
      <c r="N670" s="21">
        <f t="shared" si="54"/>
        <v>1</v>
      </c>
      <c r="O670" s="21" t="e">
        <f>LOG(N670/10^(-sgraph!$H$13))</f>
        <v>#VALUE!</v>
      </c>
      <c r="P670" s="21"/>
      <c r="Q670" s="21"/>
      <c r="R670" s="21"/>
    </row>
    <row r="671" spans="1:18" x14ac:dyDescent="0.2">
      <c r="A671" s="17">
        <f>A670+data!$I$2</f>
        <v>8.17999999999987</v>
      </c>
      <c r="B671" s="17">
        <f t="shared" si="51"/>
        <v>6.6069344800779313E-9</v>
      </c>
      <c r="C671" s="17">
        <f>(-data!$B$2)*((B671^3+data!$D$4*B671^2-(data!$F$2+data!$D$4*data!$A$2)*B671-data!$F$2*data!$D$4)/(B671^3+(data!$D$4+data!$C$2)*B671^2+(data!$D$4*data!$C$2-data!$R$2)*B671-data!$D$4*data!$F$2))</f>
        <v>10.001771244050675</v>
      </c>
      <c r="D671" s="4">
        <f>(-data!$B$2)*((B671^3+data!$E$4*B671^2-(data!$F$2+data!$E$4*data!$A$2)*B671-data!$F$2*data!$E$4)/(B671^3+(data!$E$4+data!$C$2)*B671^2+(data!$E$4*data!$C$2-data!$R$2)*B671-data!$E$4*data!$F$2))</f>
        <v>9.9809577405891172</v>
      </c>
      <c r="E671" s="18">
        <f>IF(OR(A671&lt;data!$G$2,A671 &gt;data!$H$2),"",A671)</f>
        <v>8.17999999999987</v>
      </c>
      <c r="F671" s="19">
        <f t="shared" si="50"/>
        <v>10.001771244050675</v>
      </c>
      <c r="G671" s="19">
        <f t="shared" si="52"/>
        <v>9.9809577405891172</v>
      </c>
      <c r="H671" s="4" t="str">
        <f t="shared" si="53"/>
        <v/>
      </c>
      <c r="I671" s="4" t="e">
        <f>VLOOKUP(ROUND(A671,2),data!$B$6:$C$209,2,0)</f>
        <v>#N/A</v>
      </c>
      <c r="J671" s="4"/>
      <c r="K671" s="21">
        <f>sigmas!A671</f>
        <v>0</v>
      </c>
      <c r="L671" s="21">
        <f>sigmas!B671</f>
        <v>0</v>
      </c>
      <c r="M671" s="21">
        <f>sigmas!C671</f>
        <v>0</v>
      </c>
      <c r="N671" s="21">
        <f t="shared" si="54"/>
        <v>1</v>
      </c>
      <c r="O671" s="21" t="e">
        <f>LOG(N671/10^(-sgraph!$H$13))</f>
        <v>#VALUE!</v>
      </c>
      <c r="P671" s="21"/>
      <c r="Q671" s="21"/>
      <c r="R671" s="21"/>
    </row>
    <row r="672" spans="1:18" x14ac:dyDescent="0.2">
      <c r="A672" s="17">
        <f>A671+data!$I$2</f>
        <v>8.1899999999998698</v>
      </c>
      <c r="B672" s="17">
        <f t="shared" si="51"/>
        <v>6.4565422903484823E-9</v>
      </c>
      <c r="C672" s="17">
        <f>(-data!$B$2)*((B672^3+data!$D$4*B672^2-(data!$F$2+data!$D$4*data!$A$2)*B672-data!$F$2*data!$D$4)/(B672^3+(data!$D$4+data!$C$2)*B672^2+(data!$D$4*data!$C$2-data!$R$2)*B672-data!$D$4*data!$F$2))</f>
        <v>10.001814579268103</v>
      </c>
      <c r="D672" s="4">
        <f>(-data!$B$2)*((B672^3+data!$E$4*B672^2-(data!$F$2+data!$E$4*data!$A$2)*B672-data!$F$2*data!$E$4)/(B672^3+(data!$E$4+data!$C$2)*B672^2+(data!$E$4*data!$C$2-data!$R$2)*B672-data!$E$4*data!$F$2))</f>
        <v>9.9814738531658822</v>
      </c>
      <c r="E672" s="18">
        <f>IF(OR(A672&lt;data!$G$2,A672 &gt;data!$H$2),"",A672)</f>
        <v>8.1899999999998698</v>
      </c>
      <c r="F672" s="19">
        <f t="shared" si="50"/>
        <v>10.001814579268103</v>
      </c>
      <c r="G672" s="19">
        <f t="shared" si="52"/>
        <v>9.9814738531658822</v>
      </c>
      <c r="H672" s="4" t="str">
        <f t="shared" si="53"/>
        <v/>
      </c>
      <c r="I672" s="4" t="e">
        <f>VLOOKUP(ROUND(A672,2),data!$B$6:$C$209,2,0)</f>
        <v>#N/A</v>
      </c>
      <c r="J672" s="4"/>
      <c r="K672" s="21">
        <f>sigmas!A672</f>
        <v>0</v>
      </c>
      <c r="L672" s="21">
        <f>sigmas!B672</f>
        <v>0</v>
      </c>
      <c r="M672" s="21">
        <f>sigmas!C672</f>
        <v>0</v>
      </c>
      <c r="N672" s="21">
        <f t="shared" si="54"/>
        <v>1</v>
      </c>
      <c r="O672" s="21" t="e">
        <f>LOG(N672/10^(-sgraph!$H$13))</f>
        <v>#VALUE!</v>
      </c>
      <c r="P672" s="21"/>
      <c r="Q672" s="21"/>
      <c r="R672" s="21"/>
    </row>
    <row r="673" spans="1:18" x14ac:dyDescent="0.2">
      <c r="A673" s="17">
        <f>A672+data!$I$2</f>
        <v>8.1999999999998696</v>
      </c>
      <c r="B673" s="17">
        <f t="shared" si="51"/>
        <v>6.3095734448038156E-9</v>
      </c>
      <c r="C673" s="17">
        <f>(-data!$B$2)*((B673^3+data!$D$4*B673^2-(data!$F$2+data!$D$4*data!$A$2)*B673-data!$F$2*data!$D$4)/(B673^3+(data!$D$4+data!$C$2)*B673^2+(data!$D$4*data!$C$2-data!$R$2)*B673-data!$D$4*data!$F$2))</f>
        <v>10.001858876692744</v>
      </c>
      <c r="D673" s="4">
        <f>(-data!$B$2)*((B673^3+data!$E$4*B673^2-(data!$F$2+data!$E$4*data!$A$2)*B673-data!$F$2*data!$E$4)/(B673^3+(data!$E$4+data!$C$2)*B673^2+(data!$E$4*data!$C$2-data!$R$2)*B673-data!$E$4*data!$F$2))</f>
        <v>9.9819802096618844</v>
      </c>
      <c r="E673" s="18">
        <f>IF(OR(A673&lt;data!$G$2,A673 &gt;data!$H$2),"",A673)</f>
        <v>8.1999999999998696</v>
      </c>
      <c r="F673" s="19">
        <f t="shared" si="50"/>
        <v>10.001858876692744</v>
      </c>
      <c r="G673" s="19">
        <f t="shared" si="52"/>
        <v>9.9819802096618844</v>
      </c>
      <c r="H673" s="4" t="str">
        <f t="shared" si="53"/>
        <v/>
      </c>
      <c r="I673" s="4" t="e">
        <f>VLOOKUP(ROUND(A673,2),data!$B$6:$C$209,2,0)</f>
        <v>#N/A</v>
      </c>
      <c r="J673" s="4"/>
      <c r="K673" s="21">
        <f>sigmas!A673</f>
        <v>0</v>
      </c>
      <c r="L673" s="21">
        <f>sigmas!B673</f>
        <v>0</v>
      </c>
      <c r="M673" s="21">
        <f>sigmas!C673</f>
        <v>0</v>
      </c>
      <c r="N673" s="21">
        <f t="shared" si="54"/>
        <v>1</v>
      </c>
      <c r="O673" s="21" t="e">
        <f>LOG(N673/10^(-sgraph!$H$13))</f>
        <v>#VALUE!</v>
      </c>
      <c r="P673" s="21"/>
      <c r="Q673" s="21"/>
      <c r="R673" s="21"/>
    </row>
    <row r="674" spans="1:18" x14ac:dyDescent="0.2">
      <c r="A674" s="17">
        <f>A673+data!$I$2</f>
        <v>8.2099999999998694</v>
      </c>
      <c r="B674" s="17">
        <f t="shared" si="51"/>
        <v>6.1659500186166635E-9</v>
      </c>
      <c r="C674" s="17">
        <f>(-data!$B$2)*((B674^3+data!$D$4*B674^2-(data!$F$2+data!$D$4*data!$A$2)*B674-data!$F$2*data!$D$4)/(B674^3+(data!$D$4+data!$C$2)*B674^2+(data!$D$4*data!$C$2-data!$R$2)*B674-data!$D$4*data!$F$2))</f>
        <v>10.001904159815989</v>
      </c>
      <c r="D674" s="4">
        <f>(-data!$B$2)*((B674^3+data!$E$4*B674^2-(data!$F$2+data!$E$4*data!$A$2)*B674-data!$F$2*data!$E$4)/(B674^3+(data!$E$4+data!$C$2)*B674^2+(data!$E$4*data!$C$2-data!$R$2)*B674-data!$E$4*data!$F$2))</f>
        <v>9.9824770755972345</v>
      </c>
      <c r="E674" s="18">
        <f>IF(OR(A674&lt;data!$G$2,A674 &gt;data!$H$2),"",A674)</f>
        <v>8.2099999999998694</v>
      </c>
      <c r="F674" s="19">
        <f t="shared" si="50"/>
        <v>10.001904159815989</v>
      </c>
      <c r="G674" s="19">
        <f t="shared" si="52"/>
        <v>9.9824770755972345</v>
      </c>
      <c r="H674" s="4" t="str">
        <f t="shared" si="53"/>
        <v/>
      </c>
      <c r="I674" s="4" t="e">
        <f>VLOOKUP(ROUND(A674,2),data!$B$6:$C$209,2,0)</f>
        <v>#N/A</v>
      </c>
      <c r="J674" s="4"/>
      <c r="K674" s="21">
        <f>sigmas!A674</f>
        <v>0</v>
      </c>
      <c r="L674" s="21">
        <f>sigmas!B674</f>
        <v>0</v>
      </c>
      <c r="M674" s="21">
        <f>sigmas!C674</f>
        <v>0</v>
      </c>
      <c r="N674" s="21">
        <f t="shared" si="54"/>
        <v>1</v>
      </c>
      <c r="O674" s="21" t="e">
        <f>LOG(N674/10^(-sgraph!$H$13))</f>
        <v>#VALUE!</v>
      </c>
      <c r="P674" s="21"/>
      <c r="Q674" s="21"/>
      <c r="R674" s="21"/>
    </row>
    <row r="675" spans="1:18" x14ac:dyDescent="0.2">
      <c r="A675" s="17">
        <f>A674+data!$I$2</f>
        <v>8.2199999999998692</v>
      </c>
      <c r="B675" s="17">
        <f t="shared" si="51"/>
        <v>6.025595860745378E-9</v>
      </c>
      <c r="C675" s="17">
        <f>(-data!$B$2)*((B675^3+data!$D$4*B675^2-(data!$F$2+data!$D$4*data!$A$2)*B675-data!$F$2*data!$D$4)/(B675^3+(data!$D$4+data!$C$2)*B675^2+(data!$D$4*data!$C$2-data!$R$2)*B675-data!$D$4*data!$F$2))</f>
        <v>10.001950452652054</v>
      </c>
      <c r="D675" s="4">
        <f>(-data!$B$2)*((B675^3+data!$E$4*B675^2-(data!$F$2+data!$E$4*data!$A$2)*B675-data!$F$2*data!$E$4)/(B675^3+(data!$E$4+data!$C$2)*B675^2+(data!$E$4*data!$C$2-data!$R$2)*B675-data!$E$4*data!$F$2))</f>
        <v>9.9829647115929809</v>
      </c>
      <c r="E675" s="18">
        <f>IF(OR(A675&lt;data!$G$2,A675 &gt;data!$H$2),"",A675)</f>
        <v>8.2199999999998692</v>
      </c>
      <c r="F675" s="19">
        <f t="shared" si="50"/>
        <v>10.001950452652054</v>
      </c>
      <c r="G675" s="19">
        <f t="shared" si="52"/>
        <v>9.9829647115929809</v>
      </c>
      <c r="H675" s="4" t="str">
        <f t="shared" si="53"/>
        <v/>
      </c>
      <c r="I675" s="4" t="e">
        <f>VLOOKUP(ROUND(A675,2),data!$B$6:$C$209,2,0)</f>
        <v>#N/A</v>
      </c>
      <c r="J675" s="4"/>
      <c r="K675" s="21">
        <f>sigmas!A675</f>
        <v>0</v>
      </c>
      <c r="L675" s="21">
        <f>sigmas!B675</f>
        <v>0</v>
      </c>
      <c r="M675" s="21">
        <f>sigmas!C675</f>
        <v>0</v>
      </c>
      <c r="N675" s="21">
        <f t="shared" si="54"/>
        <v>1</v>
      </c>
      <c r="O675" s="21" t="e">
        <f>LOG(N675/10^(-sgraph!$H$13))</f>
        <v>#VALUE!</v>
      </c>
      <c r="P675" s="21"/>
      <c r="Q675" s="21"/>
      <c r="R675" s="21"/>
    </row>
    <row r="676" spans="1:18" x14ac:dyDescent="0.2">
      <c r="A676" s="17">
        <f>A675+data!$I$2</f>
        <v>8.229999999999869</v>
      </c>
      <c r="B676" s="17">
        <f t="shared" si="51"/>
        <v>5.8884365535576498E-9</v>
      </c>
      <c r="C676" s="17">
        <f>(-data!$B$2)*((B676^3+data!$D$4*B676^2-(data!$F$2+data!$D$4*data!$A$2)*B676-data!$F$2*data!$D$4)/(B676^3+(data!$D$4+data!$C$2)*B676^2+(data!$D$4*data!$C$2-data!$R$2)*B676-data!$D$4*data!$F$2))</f>
        <v>10.001997779750742</v>
      </c>
      <c r="D676" s="4">
        <f>(-data!$B$2)*((B676^3+data!$E$4*B676^2-(data!$F$2+data!$E$4*data!$A$2)*B676-data!$F$2*data!$E$4)/(B676^3+(data!$E$4+data!$C$2)*B676^2+(data!$E$4*data!$C$2-data!$R$2)*B676-data!$E$4*data!$F$2))</f>
        <v>9.9834433735033681</v>
      </c>
      <c r="E676" s="18">
        <f>IF(OR(A676&lt;data!$G$2,A676 &gt;data!$H$2),"",A676)</f>
        <v>8.229999999999869</v>
      </c>
      <c r="F676" s="19">
        <f t="shared" si="50"/>
        <v>10.001997779750742</v>
      </c>
      <c r="G676" s="19">
        <f t="shared" si="52"/>
        <v>9.9834433735033681</v>
      </c>
      <c r="H676" s="4" t="str">
        <f t="shared" si="53"/>
        <v/>
      </c>
      <c r="I676" s="4" t="e">
        <f>VLOOKUP(ROUND(A676,2),data!$B$6:$C$209,2,0)</f>
        <v>#N/A</v>
      </c>
      <c r="J676" s="4"/>
      <c r="K676" s="21">
        <f>sigmas!A676</f>
        <v>0</v>
      </c>
      <c r="L676" s="21">
        <f>sigmas!B676</f>
        <v>0</v>
      </c>
      <c r="M676" s="21">
        <f>sigmas!C676</f>
        <v>0</v>
      </c>
      <c r="N676" s="21">
        <f t="shared" si="54"/>
        <v>1</v>
      </c>
      <c r="O676" s="21" t="e">
        <f>LOG(N676/10^(-sgraph!$H$13))</f>
        <v>#VALUE!</v>
      </c>
      <c r="P676" s="21"/>
      <c r="Q676" s="21"/>
      <c r="R676" s="21"/>
    </row>
    <row r="677" spans="1:18" x14ac:dyDescent="0.2">
      <c r="A677" s="17">
        <f>A676+data!$I$2</f>
        <v>8.2399999999998688</v>
      </c>
      <c r="B677" s="17">
        <f t="shared" si="51"/>
        <v>5.7543993733732899E-9</v>
      </c>
      <c r="C677" s="17">
        <f>(-data!$B$2)*((B677^3+data!$D$4*B677^2-(data!$F$2+data!$D$4*data!$A$2)*B677-data!$F$2*data!$D$4)/(B677^3+(data!$D$4+data!$C$2)*B677^2+(data!$D$4*data!$C$2-data!$R$2)*B677-data!$D$4*data!$F$2))</f>
        <v>10.002046166210457</v>
      </c>
      <c r="D677" s="4">
        <f>(-data!$B$2)*((B677^3+data!$E$4*B677^2-(data!$F$2+data!$E$4*data!$A$2)*B677-data!$F$2*data!$E$4)/(B677^3+(data!$E$4+data!$C$2)*B677^2+(data!$E$4*data!$C$2-data!$R$2)*B677-data!$E$4*data!$F$2))</f>
        <v>9.9839133125458126</v>
      </c>
      <c r="E677" s="18">
        <f>IF(OR(A677&lt;data!$G$2,A677 &gt;data!$H$2),"",A677)</f>
        <v>8.2399999999998688</v>
      </c>
      <c r="F677" s="19">
        <f t="shared" si="50"/>
        <v>10.002046166210457</v>
      </c>
      <c r="G677" s="19">
        <f t="shared" si="52"/>
        <v>9.9839133125458126</v>
      </c>
      <c r="H677" s="4" t="str">
        <f t="shared" si="53"/>
        <v/>
      </c>
      <c r="I677" s="4" t="e">
        <f>VLOOKUP(ROUND(A677,2),data!$B$6:$C$209,2,0)</f>
        <v>#N/A</v>
      </c>
      <c r="J677" s="4"/>
      <c r="K677" s="21">
        <f>sigmas!A677</f>
        <v>0</v>
      </c>
      <c r="L677" s="21">
        <f>sigmas!B677</f>
        <v>0</v>
      </c>
      <c r="M677" s="21">
        <f>sigmas!C677</f>
        <v>0</v>
      </c>
      <c r="N677" s="21">
        <f t="shared" si="54"/>
        <v>1</v>
      </c>
      <c r="O677" s="21" t="e">
        <f>LOG(N677/10^(-sgraph!$H$13))</f>
        <v>#VALUE!</v>
      </c>
      <c r="P677" s="21"/>
      <c r="Q677" s="21"/>
      <c r="R677" s="21"/>
    </row>
    <row r="678" spans="1:18" x14ac:dyDescent="0.2">
      <c r="A678" s="17">
        <f>A677+data!$I$2</f>
        <v>8.2499999999998685</v>
      </c>
      <c r="B678" s="17">
        <f t="shared" si="51"/>
        <v>5.6234132519051933E-9</v>
      </c>
      <c r="C678" s="17">
        <f>(-data!$B$2)*((B678^3+data!$D$4*B678^2-(data!$F$2+data!$D$4*data!$A$2)*B678-data!$F$2*data!$D$4)/(B678^3+(data!$D$4+data!$C$2)*B678^2+(data!$D$4*data!$C$2-data!$R$2)*B678-data!$D$4*data!$F$2))</f>
        <v>10.002095637691522</v>
      </c>
      <c r="D678" s="4">
        <f>(-data!$B$2)*((B678^3+data!$E$4*B678^2-(data!$F$2+data!$E$4*data!$A$2)*B678-data!$F$2*data!$E$4)/(B678^3+(data!$E$4+data!$C$2)*B678^2+(data!$E$4*data!$C$2-data!$R$2)*B678-data!$E$4*data!$F$2))</f>
        <v>9.9843747754287051</v>
      </c>
      <c r="E678" s="18">
        <f>IF(OR(A678&lt;data!$G$2,A678 &gt;data!$H$2),"",A678)</f>
        <v>8.2499999999998685</v>
      </c>
      <c r="F678" s="19">
        <f t="shared" si="50"/>
        <v>10.002095637691522</v>
      </c>
      <c r="G678" s="19">
        <f t="shared" si="52"/>
        <v>9.9843747754287051</v>
      </c>
      <c r="H678" s="4" t="str">
        <f t="shared" si="53"/>
        <v/>
      </c>
      <c r="I678" s="4" t="e">
        <f>VLOOKUP(ROUND(A678,2),data!$B$6:$C$209,2,0)</f>
        <v>#N/A</v>
      </c>
      <c r="J678" s="4"/>
      <c r="K678" s="21">
        <f>sigmas!A678</f>
        <v>0</v>
      </c>
      <c r="L678" s="21">
        <f>sigmas!B678</f>
        <v>0</v>
      </c>
      <c r="M678" s="21">
        <f>sigmas!C678</f>
        <v>0</v>
      </c>
      <c r="N678" s="21">
        <f t="shared" si="54"/>
        <v>1</v>
      </c>
      <c r="O678" s="21" t="e">
        <f>LOG(N678/10^(-sgraph!$H$13))</f>
        <v>#VALUE!</v>
      </c>
      <c r="P678" s="21"/>
      <c r="Q678" s="21"/>
      <c r="R678" s="21"/>
    </row>
    <row r="679" spans="1:18" x14ac:dyDescent="0.2">
      <c r="A679" s="17">
        <f>A678+data!$I$2</f>
        <v>8.2599999999998683</v>
      </c>
      <c r="B679" s="17">
        <f t="shared" si="51"/>
        <v>5.4954087385779089E-9</v>
      </c>
      <c r="C679" s="17">
        <f>(-data!$B$2)*((B679^3+data!$D$4*B679^2-(data!$F$2+data!$D$4*data!$A$2)*B679-data!$F$2*data!$D$4)/(B679^3+(data!$D$4+data!$C$2)*B679^2+(data!$D$4*data!$C$2-data!$R$2)*B679-data!$D$4*data!$F$2))</f>
        <v>10.002146220429793</v>
      </c>
      <c r="D679" s="4">
        <f>(-data!$B$2)*((B679^3+data!$E$4*B679^2-(data!$F$2+data!$E$4*data!$A$2)*B679-data!$F$2*data!$E$4)/(B679^3+(data!$E$4+data!$C$2)*B679^2+(data!$E$4*data!$C$2-data!$R$2)*B679-data!$E$4*data!$F$2))</f>
        <v>9.9848280044770465</v>
      </c>
      <c r="E679" s="18">
        <f>IF(OR(A679&lt;data!$G$2,A679 &gt;data!$H$2),"",A679)</f>
        <v>8.2599999999998683</v>
      </c>
      <c r="F679" s="19">
        <f t="shared" si="50"/>
        <v>10.002146220429793</v>
      </c>
      <c r="G679" s="19">
        <f t="shared" si="52"/>
        <v>9.9848280044770465</v>
      </c>
      <c r="H679" s="4" t="str">
        <f t="shared" si="53"/>
        <v/>
      </c>
      <c r="I679" s="4" t="e">
        <f>VLOOKUP(ROUND(A679,2),data!$B$6:$C$209,2,0)</f>
        <v>#N/A</v>
      </c>
      <c r="J679" s="4"/>
      <c r="K679" s="21">
        <f>sigmas!A679</f>
        <v>0</v>
      </c>
      <c r="L679" s="21">
        <f>sigmas!B679</f>
        <v>0</v>
      </c>
      <c r="M679" s="21">
        <f>sigmas!C679</f>
        <v>0</v>
      </c>
      <c r="N679" s="21">
        <f t="shared" si="54"/>
        <v>1</v>
      </c>
      <c r="O679" s="21" t="e">
        <f>LOG(N679/10^(-sgraph!$H$13))</f>
        <v>#VALUE!</v>
      </c>
      <c r="P679" s="21"/>
      <c r="Q679" s="21"/>
      <c r="R679" s="21"/>
    </row>
    <row r="680" spans="1:18" x14ac:dyDescent="0.2">
      <c r="A680" s="17">
        <f>A679+data!$I$2</f>
        <v>8.2699999999998681</v>
      </c>
      <c r="B680" s="17">
        <f t="shared" si="51"/>
        <v>5.3703179637041534E-9</v>
      </c>
      <c r="C680" s="17">
        <f>(-data!$B$2)*((B680^3+data!$D$4*B680^2-(data!$F$2+data!$D$4*data!$A$2)*B680-data!$F$2*data!$D$4)/(B680^3+(data!$D$4+data!$C$2)*B680^2+(data!$D$4*data!$C$2-data!$R$2)*B680-data!$D$4*data!$F$2))</f>
        <v>10.002197941250598</v>
      </c>
      <c r="D680" s="4">
        <f>(-data!$B$2)*((B680^3+data!$E$4*B680^2-(data!$F$2+data!$E$4*data!$A$2)*B680-data!$F$2*data!$E$4)/(B680^3+(data!$E$4+data!$C$2)*B680^2+(data!$E$4*data!$C$2-data!$R$2)*B680-data!$E$4*data!$F$2))</f>
        <v>9.9852732377559903</v>
      </c>
      <c r="E680" s="18">
        <f>IF(OR(A680&lt;data!$G$2,A680 &gt;data!$H$2),"",A680)</f>
        <v>8.2699999999998681</v>
      </c>
      <c r="F680" s="19">
        <f t="shared" si="50"/>
        <v>10.002197941250598</v>
      </c>
      <c r="G680" s="19">
        <f t="shared" si="52"/>
        <v>9.9852732377559903</v>
      </c>
      <c r="H680" s="4" t="str">
        <f t="shared" si="53"/>
        <v/>
      </c>
      <c r="I680" s="4" t="e">
        <f>VLOOKUP(ROUND(A680,2),data!$B$6:$C$209,2,0)</f>
        <v>#N/A</v>
      </c>
      <c r="J680" s="4"/>
      <c r="K680" s="21">
        <f>sigmas!A680</f>
        <v>0</v>
      </c>
      <c r="L680" s="21">
        <f>sigmas!B680</f>
        <v>0</v>
      </c>
      <c r="M680" s="21">
        <f>sigmas!C680</f>
        <v>0</v>
      </c>
      <c r="N680" s="21">
        <f t="shared" si="54"/>
        <v>1</v>
      </c>
      <c r="O680" s="21" t="e">
        <f>LOG(N680/10^(-sgraph!$H$13))</f>
        <v>#VALUE!</v>
      </c>
      <c r="P680" s="21"/>
      <c r="Q680" s="21"/>
      <c r="R680" s="21"/>
    </row>
    <row r="681" spans="1:18" x14ac:dyDescent="0.2">
      <c r="A681" s="17">
        <f>A680+data!$I$2</f>
        <v>8.2799999999998679</v>
      </c>
      <c r="B681" s="17">
        <f t="shared" si="51"/>
        <v>5.2480746024993153E-9</v>
      </c>
      <c r="C681" s="17">
        <f>(-data!$B$2)*((B681^3+data!$D$4*B681^2-(data!$F$2+data!$D$4*data!$A$2)*B681-data!$F$2*data!$D$4)/(B681^3+(data!$D$4+data!$C$2)*B681^2+(data!$D$4*data!$C$2-data!$R$2)*B681-data!$D$4*data!$F$2))</f>
        <v>10.00225082758295</v>
      </c>
      <c r="D681" s="4">
        <f>(-data!$B$2)*((B681^3+data!$E$4*B681^2-(data!$F$2+data!$E$4*data!$A$2)*B681-data!$F$2*data!$E$4)/(B681^3+(data!$E$4+data!$C$2)*B681^2+(data!$E$4*data!$C$2-data!$R$2)*B681-data!$E$4*data!$F$2))</f>
        <v>9.9857107091923574</v>
      </c>
      <c r="E681" s="18">
        <f>IF(OR(A681&lt;data!$G$2,A681 &gt;data!$H$2),"",A681)</f>
        <v>8.2799999999998679</v>
      </c>
      <c r="F681" s="19">
        <f t="shared" si="50"/>
        <v>10.00225082758295</v>
      </c>
      <c r="G681" s="19">
        <f t="shared" si="52"/>
        <v>9.9857107091923574</v>
      </c>
      <c r="H681" s="4" t="str">
        <f t="shared" si="53"/>
        <v/>
      </c>
      <c r="I681" s="4" t="e">
        <f>VLOOKUP(ROUND(A681,2),data!$B$6:$C$209,2,0)</f>
        <v>#N/A</v>
      </c>
      <c r="J681" s="4"/>
      <c r="K681" s="21">
        <f>sigmas!A681</f>
        <v>0</v>
      </c>
      <c r="L681" s="21">
        <f>sigmas!B681</f>
        <v>0</v>
      </c>
      <c r="M681" s="21">
        <f>sigmas!C681</f>
        <v>0</v>
      </c>
      <c r="N681" s="21">
        <f t="shared" si="54"/>
        <v>1</v>
      </c>
      <c r="O681" s="21" t="e">
        <f>LOG(N681/10^(-sgraph!$H$13))</f>
        <v>#VALUE!</v>
      </c>
      <c r="P681" s="21"/>
      <c r="Q681" s="21"/>
      <c r="R681" s="21"/>
    </row>
    <row r="682" spans="1:18" x14ac:dyDescent="0.2">
      <c r="A682" s="17">
        <f>A681+data!$I$2</f>
        <v>8.2899999999998677</v>
      </c>
      <c r="B682" s="17">
        <f t="shared" si="51"/>
        <v>5.1286138399152027E-9</v>
      </c>
      <c r="C682" s="17">
        <f>(-data!$B$2)*((B682^3+data!$D$4*B682^2-(data!$F$2+data!$D$4*data!$A$2)*B682-data!$F$2*data!$D$4)/(B682^3+(data!$D$4+data!$C$2)*B682^2+(data!$D$4*data!$C$2-data!$R$2)*B682-data!$D$4*data!$F$2))</f>
        <v>10.002304907474114</v>
      </c>
      <c r="D682" s="4">
        <f>(-data!$B$2)*((B682^3+data!$E$4*B682^2-(data!$F$2+data!$E$4*data!$A$2)*B682-data!$F$2*data!$E$4)/(B682^3+(data!$E$4+data!$C$2)*B682^2+(data!$E$4*data!$C$2-data!$R$2)*B682-data!$E$4*data!$F$2))</f>
        <v>9.9861406486941569</v>
      </c>
      <c r="E682" s="18">
        <f>IF(OR(A682&lt;data!$G$2,A682 &gt;data!$H$2),"",A682)</f>
        <v>8.2899999999998677</v>
      </c>
      <c r="F682" s="19">
        <f t="shared" si="50"/>
        <v>10.002304907474114</v>
      </c>
      <c r="G682" s="19">
        <f t="shared" si="52"/>
        <v>9.9861406486941569</v>
      </c>
      <c r="H682" s="4" t="str">
        <f t="shared" si="53"/>
        <v/>
      </c>
      <c r="I682" s="4" t="e">
        <f>VLOOKUP(ROUND(A682,2),data!$B$6:$C$209,2,0)</f>
        <v>#N/A</v>
      </c>
      <c r="J682" s="4"/>
      <c r="K682" s="21">
        <f>sigmas!A682</f>
        <v>0</v>
      </c>
      <c r="L682" s="21">
        <f>sigmas!B682</f>
        <v>0</v>
      </c>
      <c r="M682" s="21">
        <f>sigmas!C682</f>
        <v>0</v>
      </c>
      <c r="N682" s="21">
        <f t="shared" si="54"/>
        <v>1</v>
      </c>
      <c r="O682" s="21" t="e">
        <f>LOG(N682/10^(-sgraph!$H$13))</f>
        <v>#VALUE!</v>
      </c>
      <c r="P682" s="21"/>
      <c r="Q682" s="21"/>
      <c r="R682" s="21"/>
    </row>
    <row r="683" spans="1:18" x14ac:dyDescent="0.2">
      <c r="A683" s="17">
        <f>A682+data!$I$2</f>
        <v>8.2999999999998675</v>
      </c>
      <c r="B683" s="17">
        <f t="shared" si="51"/>
        <v>5.0118723362742417E-9</v>
      </c>
      <c r="C683" s="17">
        <f>(-data!$B$2)*((B683^3+data!$D$4*B683^2-(data!$F$2+data!$D$4*data!$A$2)*B683-data!$F$2*data!$D$4)/(B683^3+(data!$D$4+data!$C$2)*B683^2+(data!$D$4*data!$C$2-data!$R$2)*B683-data!$D$4*data!$F$2))</f>
        <v>10.002360209604497</v>
      </c>
      <c r="D683" s="4">
        <f>(-data!$B$2)*((B683^3+data!$E$4*B683^2-(data!$F$2+data!$E$4*data!$A$2)*B683-data!$F$2*data!$E$4)/(B683^3+(data!$E$4+data!$C$2)*B683^2+(data!$E$4*data!$C$2-data!$R$2)*B683-data!$E$4*data!$F$2))</f>
        <v>9.9865632822681896</v>
      </c>
      <c r="E683" s="18">
        <f>IF(OR(A683&lt;data!$G$2,A683 &gt;data!$H$2),"",A683)</f>
        <v>8.2999999999998675</v>
      </c>
      <c r="F683" s="19">
        <f t="shared" si="50"/>
        <v>10.002360209604497</v>
      </c>
      <c r="G683" s="19">
        <f t="shared" si="52"/>
        <v>9.9865632822681896</v>
      </c>
      <c r="H683" s="4" t="str">
        <f t="shared" si="53"/>
        <v/>
      </c>
      <c r="I683" s="4" t="e">
        <f>VLOOKUP(ROUND(A683,2),data!$B$6:$C$209,2,0)</f>
        <v>#N/A</v>
      </c>
      <c r="J683" s="4"/>
      <c r="K683" s="21">
        <f>sigmas!A683</f>
        <v>0</v>
      </c>
      <c r="L683" s="21">
        <f>sigmas!B683</f>
        <v>0</v>
      </c>
      <c r="M683" s="21">
        <f>sigmas!C683</f>
        <v>0</v>
      </c>
      <c r="N683" s="21">
        <f t="shared" si="54"/>
        <v>1</v>
      </c>
      <c r="O683" s="21" t="e">
        <f>LOG(N683/10^(-sgraph!$H$13))</f>
        <v>#VALUE!</v>
      </c>
      <c r="P683" s="21"/>
      <c r="Q683" s="21"/>
      <c r="R683" s="21"/>
    </row>
    <row r="684" spans="1:18" x14ac:dyDescent="0.2">
      <c r="A684" s="17">
        <f>A683+data!$I$2</f>
        <v>8.3099999999998673</v>
      </c>
      <c r="B684" s="17">
        <f t="shared" si="51"/>
        <v>4.8977881936859473E-9</v>
      </c>
      <c r="C684" s="17">
        <f>(-data!$B$2)*((B684^3+data!$D$4*B684^2-(data!$F$2+data!$D$4*data!$A$2)*B684-data!$F$2*data!$D$4)/(B684^3+(data!$D$4+data!$C$2)*B684^2+(data!$D$4*data!$C$2-data!$R$2)*B684-data!$D$4*data!$F$2))</f>
        <v>10.002416763302852</v>
      </c>
      <c r="D684" s="4">
        <f>(-data!$B$2)*((B684^3+data!$E$4*B684^2-(data!$F$2+data!$E$4*data!$A$2)*B684-data!$F$2*data!$E$4)/(B684^3+(data!$E$4+data!$C$2)*B684^2+(data!$E$4*data!$C$2-data!$R$2)*B684-data!$E$4*data!$F$2))</f>
        <v>9.9869788321357795</v>
      </c>
      <c r="E684" s="18">
        <f>IF(OR(A684&lt;data!$G$2,A684 &gt;data!$H$2),"",A684)</f>
        <v>8.3099999999998673</v>
      </c>
      <c r="F684" s="19">
        <f t="shared" si="50"/>
        <v>10.002416763302852</v>
      </c>
      <c r="G684" s="19">
        <f t="shared" si="52"/>
        <v>9.9869788321357795</v>
      </c>
      <c r="H684" s="4" t="str">
        <f t="shared" si="53"/>
        <v/>
      </c>
      <c r="I684" s="4" t="e">
        <f>VLOOKUP(ROUND(A684,2),data!$B$6:$C$209,2,0)</f>
        <v>#N/A</v>
      </c>
      <c r="J684" s="4"/>
      <c r="K684" s="21">
        <f>sigmas!A684</f>
        <v>0</v>
      </c>
      <c r="L684" s="21">
        <f>sigmas!B684</f>
        <v>0</v>
      </c>
      <c r="M684" s="21">
        <f>sigmas!C684</f>
        <v>0</v>
      </c>
      <c r="N684" s="21">
        <f t="shared" si="54"/>
        <v>1</v>
      </c>
      <c r="O684" s="21" t="e">
        <f>LOG(N684/10^(-sgraph!$H$13))</f>
        <v>#VALUE!</v>
      </c>
      <c r="P684" s="21"/>
      <c r="Q684" s="21"/>
      <c r="R684" s="21"/>
    </row>
    <row r="685" spans="1:18" x14ac:dyDescent="0.2">
      <c r="A685" s="17">
        <f>A684+data!$I$2</f>
        <v>8.3199999999998671</v>
      </c>
      <c r="B685" s="17">
        <f t="shared" si="51"/>
        <v>4.7863009232278352E-9</v>
      </c>
      <c r="C685" s="17">
        <f>(-data!$B$2)*((B685^3+data!$D$4*B685^2-(data!$F$2+data!$D$4*data!$A$2)*B685-data!$F$2*data!$D$4)/(B685^3+(data!$D$4+data!$C$2)*B685^2+(data!$D$4*data!$C$2-data!$R$2)*B685-data!$D$4*data!$F$2))</f>
        <v>10.002474598561861</v>
      </c>
      <c r="D685" s="4">
        <f>(-data!$B$2)*((B685^3+data!$E$4*B685^2-(data!$F$2+data!$E$4*data!$A$2)*B685-data!$F$2*data!$E$4)/(B685^3+(data!$E$4+data!$C$2)*B685^2+(data!$E$4*data!$C$2-data!$R$2)*B685-data!$E$4*data!$F$2))</f>
        <v>9.987387516846649</v>
      </c>
      <c r="E685" s="18">
        <f>IF(OR(A685&lt;data!$G$2,A685 &gt;data!$H$2),"",A685)</f>
        <v>8.3199999999998671</v>
      </c>
      <c r="F685" s="19">
        <f t="shared" si="50"/>
        <v>10.002474598561861</v>
      </c>
      <c r="G685" s="19">
        <f t="shared" si="52"/>
        <v>9.987387516846649</v>
      </c>
      <c r="H685" s="4" t="str">
        <f t="shared" si="53"/>
        <v/>
      </c>
      <c r="I685" s="4" t="e">
        <f>VLOOKUP(ROUND(A685,2),data!$B$6:$C$209,2,0)</f>
        <v>#N/A</v>
      </c>
      <c r="J685" s="4"/>
      <c r="K685" s="21">
        <f>sigmas!A685</f>
        <v>0</v>
      </c>
      <c r="L685" s="21">
        <f>sigmas!B685</f>
        <v>0</v>
      </c>
      <c r="M685" s="21">
        <f>sigmas!C685</f>
        <v>0</v>
      </c>
      <c r="N685" s="21">
        <f t="shared" si="54"/>
        <v>1</v>
      </c>
      <c r="O685" s="21" t="e">
        <f>LOG(N685/10^(-sgraph!$H$13))</f>
        <v>#VALUE!</v>
      </c>
      <c r="P685" s="21"/>
      <c r="Q685" s="21"/>
      <c r="R685" s="21"/>
    </row>
    <row r="686" spans="1:18" x14ac:dyDescent="0.2">
      <c r="A686" s="17">
        <f>A685+data!$I$2</f>
        <v>8.3299999999998668</v>
      </c>
      <c r="B686" s="17">
        <f t="shared" si="51"/>
        <v>4.6773514128734009E-9</v>
      </c>
      <c r="C686" s="17">
        <f>(-data!$B$2)*((B686^3+data!$D$4*B686^2-(data!$F$2+data!$D$4*data!$A$2)*B686-data!$F$2*data!$D$4)/(B686^3+(data!$D$4+data!$C$2)*B686^2+(data!$D$4*data!$C$2-data!$R$2)*B686-data!$D$4*data!$F$2))</f>
        <v>10.00253374605404</v>
      </c>
      <c r="D686" s="4">
        <f>(-data!$B$2)*((B686^3+data!$E$4*B686^2-(data!$F$2+data!$E$4*data!$A$2)*B686-data!$F$2*data!$E$4)/(B686^3+(data!$E$4+data!$C$2)*B686^2+(data!$E$4*data!$C$2-data!$R$2)*B686-data!$E$4*data!$F$2))</f>
        <v>9.9877895513910833</v>
      </c>
      <c r="E686" s="18">
        <f>IF(OR(A686&lt;data!$G$2,A686 &gt;data!$H$2),"",A686)</f>
        <v>8.3299999999998668</v>
      </c>
      <c r="F686" s="19">
        <f t="shared" si="50"/>
        <v>10.00253374605404</v>
      </c>
      <c r="G686" s="19">
        <f t="shared" si="52"/>
        <v>9.9877895513910833</v>
      </c>
      <c r="H686" s="4" t="str">
        <f t="shared" si="53"/>
        <v/>
      </c>
      <c r="I686" s="4" t="e">
        <f>VLOOKUP(ROUND(A686,2),data!$B$6:$C$209,2,0)</f>
        <v>#N/A</v>
      </c>
      <c r="J686" s="4"/>
      <c r="K686" s="21">
        <f>sigmas!A686</f>
        <v>0</v>
      </c>
      <c r="L686" s="21">
        <f>sigmas!B686</f>
        <v>0</v>
      </c>
      <c r="M686" s="21">
        <f>sigmas!C686</f>
        <v>0</v>
      </c>
      <c r="N686" s="21">
        <f t="shared" si="54"/>
        <v>1</v>
      </c>
      <c r="O686" s="21" t="e">
        <f>LOG(N686/10^(-sgraph!$H$13))</f>
        <v>#VALUE!</v>
      </c>
      <c r="P686" s="21"/>
      <c r="Q686" s="21"/>
      <c r="R686" s="21"/>
    </row>
    <row r="687" spans="1:18" x14ac:dyDescent="0.2">
      <c r="A687" s="17">
        <f>A686+data!$I$2</f>
        <v>8.3399999999998666</v>
      </c>
      <c r="B687" s="17">
        <f t="shared" si="51"/>
        <v>4.5708818961501538E-9</v>
      </c>
      <c r="C687" s="17">
        <f>(-data!$B$2)*((B687^3+data!$D$4*B687^2-(data!$F$2+data!$D$4*data!$A$2)*B687-data!$F$2*data!$D$4)/(B687^3+(data!$D$4+data!$C$2)*B687^2+(data!$D$4*data!$C$2-data!$R$2)*B687-data!$D$4*data!$F$2))</f>
        <v>10.002594237148021</v>
      </c>
      <c r="D687" s="4">
        <f>(-data!$B$2)*((B687^3+data!$E$4*B687^2-(data!$F$2+data!$E$4*data!$A$2)*B687-data!$F$2*data!$E$4)/(B687^3+(data!$E$4+data!$C$2)*B687^2+(data!$E$4*data!$C$2-data!$R$2)*B687-data!$E$4*data!$F$2))</f>
        <v>9.9881851473103236</v>
      </c>
      <c r="E687" s="18">
        <f>IF(OR(A687&lt;data!$G$2,A687 &gt;data!$H$2),"",A687)</f>
        <v>8.3399999999998666</v>
      </c>
      <c r="F687" s="19">
        <f t="shared" si="50"/>
        <v>10.002594237148021</v>
      </c>
      <c r="G687" s="19">
        <f t="shared" si="52"/>
        <v>9.9881851473103236</v>
      </c>
      <c r="H687" s="4" t="str">
        <f t="shared" si="53"/>
        <v/>
      </c>
      <c r="I687" s="4" t="e">
        <f>VLOOKUP(ROUND(A687,2),data!$B$6:$C$209,2,0)</f>
        <v>#N/A</v>
      </c>
      <c r="J687" s="4"/>
      <c r="K687" s="21">
        <f>sigmas!A687</f>
        <v>0</v>
      </c>
      <c r="L687" s="21">
        <f>sigmas!B687</f>
        <v>0</v>
      </c>
      <c r="M687" s="21">
        <f>sigmas!C687</f>
        <v>0</v>
      </c>
      <c r="N687" s="21">
        <f t="shared" si="54"/>
        <v>1</v>
      </c>
      <c r="O687" s="21" t="e">
        <f>LOG(N687/10^(-sgraph!$H$13))</f>
        <v>#VALUE!</v>
      </c>
      <c r="P687" s="21"/>
      <c r="Q687" s="21"/>
      <c r="R687" s="21"/>
    </row>
    <row r="688" spans="1:18" x14ac:dyDescent="0.2">
      <c r="A688" s="17">
        <f>A687+data!$I$2</f>
        <v>8.3499999999998664</v>
      </c>
      <c r="B688" s="17">
        <f t="shared" si="51"/>
        <v>4.4668359215110033E-9</v>
      </c>
      <c r="C688" s="17">
        <f>(-data!$B$2)*((B688^3+data!$D$4*B688^2-(data!$F$2+data!$D$4*data!$A$2)*B688-data!$F$2*data!$D$4)/(B688^3+(data!$D$4+data!$C$2)*B688^2+(data!$D$4*data!$C$2-data!$R$2)*B688-data!$D$4*data!$F$2))</f>
        <v>10.002656103925208</v>
      </c>
      <c r="D688" s="4">
        <f>(-data!$B$2)*((B688^3+data!$E$4*B688^2-(data!$F$2+data!$E$4*data!$A$2)*B688-data!$F$2*data!$E$4)/(B688^3+(data!$E$4+data!$C$2)*B688^2+(data!$E$4*data!$C$2-data!$R$2)*B688-data!$E$4*data!$F$2))</f>
        <v>9.9885745128053074</v>
      </c>
      <c r="E688" s="18">
        <f>IF(OR(A688&lt;data!$G$2,A688 &gt;data!$H$2),"",A688)</f>
        <v>8.3499999999998664</v>
      </c>
      <c r="F688" s="19">
        <f t="shared" si="50"/>
        <v>10.002656103925208</v>
      </c>
      <c r="G688" s="19">
        <f t="shared" si="52"/>
        <v>9.9885745128053074</v>
      </c>
      <c r="H688" s="4" t="str">
        <f t="shared" si="53"/>
        <v/>
      </c>
      <c r="I688" s="4" t="e">
        <f>VLOOKUP(ROUND(A688,2),data!$B$6:$C$209,2,0)</f>
        <v>#N/A</v>
      </c>
      <c r="J688" s="4"/>
      <c r="K688" s="21">
        <f>sigmas!A688</f>
        <v>0</v>
      </c>
      <c r="L688" s="21">
        <f>sigmas!B688</f>
        <v>0</v>
      </c>
      <c r="M688" s="21">
        <f>sigmas!C688</f>
        <v>0</v>
      </c>
      <c r="N688" s="21">
        <f t="shared" si="54"/>
        <v>1</v>
      </c>
      <c r="O688" s="21" t="e">
        <f>LOG(N688/10^(-sgraph!$H$13))</f>
        <v>#VALUE!</v>
      </c>
      <c r="P688" s="21"/>
      <c r="Q688" s="21"/>
      <c r="R688" s="21"/>
    </row>
    <row r="689" spans="1:18" x14ac:dyDescent="0.2">
      <c r="A689" s="17">
        <f>A688+data!$I$2</f>
        <v>8.3599999999998662</v>
      </c>
      <c r="B689" s="17">
        <f t="shared" si="51"/>
        <v>4.3651583224030004E-9</v>
      </c>
      <c r="C689" s="17">
        <f>(-data!$B$2)*((B689^3+data!$D$4*B689^2-(data!$F$2+data!$D$4*data!$A$2)*B689-data!$F$2*data!$D$4)/(B689^3+(data!$D$4+data!$C$2)*B689^2+(data!$D$4*data!$C$2-data!$R$2)*B689-data!$D$4*data!$F$2))</f>
        <v>10.00271937919679</v>
      </c>
      <c r="D689" s="4">
        <f>(-data!$B$2)*((B689^3+data!$E$4*B689^2-(data!$F$2+data!$E$4*data!$A$2)*B689-data!$F$2*data!$E$4)/(B689^3+(data!$E$4+data!$C$2)*B689^2+(data!$E$4*data!$C$2-data!$R$2)*B689-data!$E$4*data!$F$2))</f>
        <v>9.9889578528438161</v>
      </c>
      <c r="E689" s="18">
        <f>IF(OR(A689&lt;data!$G$2,A689 &gt;data!$H$2),"",A689)</f>
        <v>8.3599999999998662</v>
      </c>
      <c r="F689" s="19">
        <f t="shared" si="50"/>
        <v>10.00271937919679</v>
      </c>
      <c r="G689" s="19">
        <f t="shared" si="52"/>
        <v>9.9889578528438161</v>
      </c>
      <c r="H689" s="4" t="str">
        <f t="shared" si="53"/>
        <v/>
      </c>
      <c r="I689" s="4" t="e">
        <f>VLOOKUP(ROUND(A689,2),data!$B$6:$C$209,2,0)</f>
        <v>#N/A</v>
      </c>
      <c r="J689" s="4"/>
      <c r="K689" s="21">
        <f>sigmas!A689</f>
        <v>0</v>
      </c>
      <c r="L689" s="21">
        <f>sigmas!B689</f>
        <v>0</v>
      </c>
      <c r="M689" s="21">
        <f>sigmas!C689</f>
        <v>0</v>
      </c>
      <c r="N689" s="21">
        <f t="shared" si="54"/>
        <v>1</v>
      </c>
      <c r="O689" s="21" t="e">
        <f>LOG(N689/10^(-sgraph!$H$13))</f>
        <v>#VALUE!</v>
      </c>
      <c r="P689" s="21"/>
      <c r="Q689" s="21"/>
      <c r="R689" s="21"/>
    </row>
    <row r="690" spans="1:18" x14ac:dyDescent="0.2">
      <c r="A690" s="17">
        <f>A689+data!$I$2</f>
        <v>8.369999999999866</v>
      </c>
      <c r="B690" s="17">
        <f t="shared" si="51"/>
        <v>4.2657951880172375E-9</v>
      </c>
      <c r="C690" s="17">
        <f>(-data!$B$2)*((B690^3+data!$D$4*B690^2-(data!$F$2+data!$D$4*data!$A$2)*B690-data!$F$2*data!$D$4)/(B690^3+(data!$D$4+data!$C$2)*B690^2+(data!$D$4*data!$C$2-data!$R$2)*B690-data!$D$4*data!$F$2))</f>
        <v>10.002784096521173</v>
      </c>
      <c r="D690" s="4">
        <f>(-data!$B$2)*((B690^3+data!$E$4*B690^2-(data!$F$2+data!$E$4*data!$A$2)*B690-data!$F$2*data!$E$4)/(B690^3+(data!$E$4+data!$C$2)*B690^2+(data!$E$4*data!$C$2-data!$R$2)*B690-data!$E$4*data!$F$2))</f>
        <v>9.9893353692660298</v>
      </c>
      <c r="E690" s="18">
        <f>IF(OR(A690&lt;data!$G$2,A690 &gt;data!$H$2),"",A690)</f>
        <v>8.369999999999866</v>
      </c>
      <c r="F690" s="19">
        <f t="shared" si="50"/>
        <v>10.002784096521173</v>
      </c>
      <c r="G690" s="19">
        <f t="shared" si="52"/>
        <v>9.9893353692660298</v>
      </c>
      <c r="H690" s="4" t="str">
        <f t="shared" si="53"/>
        <v/>
      </c>
      <c r="I690" s="4" t="e">
        <f>VLOOKUP(ROUND(A690,2),data!$B$6:$C$209,2,0)</f>
        <v>#N/A</v>
      </c>
      <c r="J690" s="4"/>
      <c r="K690" s="21">
        <f>sigmas!A690</f>
        <v>0</v>
      </c>
      <c r="L690" s="21">
        <f>sigmas!B690</f>
        <v>0</v>
      </c>
      <c r="M690" s="21">
        <f>sigmas!C690</f>
        <v>0</v>
      </c>
      <c r="N690" s="21">
        <f t="shared" si="54"/>
        <v>1</v>
      </c>
      <c r="O690" s="21" t="e">
        <f>LOG(N690/10^(-sgraph!$H$13))</f>
        <v>#VALUE!</v>
      </c>
      <c r="P690" s="21"/>
      <c r="Q690" s="21"/>
      <c r="R690" s="21"/>
    </row>
    <row r="691" spans="1:18" x14ac:dyDescent="0.2">
      <c r="A691" s="17">
        <f>A690+data!$I$2</f>
        <v>8.3799999999998658</v>
      </c>
      <c r="B691" s="17">
        <f t="shared" si="51"/>
        <v>4.1686938347046355E-9</v>
      </c>
      <c r="C691" s="17">
        <f>(-data!$B$2)*((B691^3+data!$D$4*B691^2-(data!$F$2+data!$D$4*data!$A$2)*B691-data!$F$2*data!$D$4)/(B691^3+(data!$D$4+data!$C$2)*B691^2+(data!$D$4*data!$C$2-data!$R$2)*B691-data!$D$4*data!$F$2))</f>
        <v>10.00285029022178</v>
      </c>
      <c r="D691" s="4">
        <f>(-data!$B$2)*((B691^3+data!$E$4*B691^2-(data!$F$2+data!$E$4*data!$A$2)*B691-data!$F$2*data!$E$4)/(B691^3+(data!$E$4+data!$C$2)*B691^2+(data!$E$4*data!$C$2-data!$R$2)*B691-data!$E$4*data!$F$2))</f>
        <v>9.9897072608885615</v>
      </c>
      <c r="E691" s="18">
        <f>IF(OR(A691&lt;data!$G$2,A691 &gt;data!$H$2),"",A691)</f>
        <v>8.3799999999998658</v>
      </c>
      <c r="F691" s="19">
        <f t="shared" si="50"/>
        <v>10.00285029022178</v>
      </c>
      <c r="G691" s="19">
        <f t="shared" si="52"/>
        <v>9.9897072608885615</v>
      </c>
      <c r="H691" s="4" t="str">
        <f t="shared" si="53"/>
        <v/>
      </c>
      <c r="I691" s="4" t="e">
        <f>VLOOKUP(ROUND(A691,2),data!$B$6:$C$209,2,0)</f>
        <v>#N/A</v>
      </c>
      <c r="J691" s="4"/>
      <c r="K691" s="21">
        <f>sigmas!A691</f>
        <v>0</v>
      </c>
      <c r="L691" s="21">
        <f>sigmas!B691</f>
        <v>0</v>
      </c>
      <c r="M691" s="21">
        <f>sigmas!C691</f>
        <v>0</v>
      </c>
      <c r="N691" s="21">
        <f t="shared" si="54"/>
        <v>1</v>
      </c>
      <c r="O691" s="21" t="e">
        <f>LOG(N691/10^(-sgraph!$H$13))</f>
        <v>#VALUE!</v>
      </c>
      <c r="P691" s="21"/>
      <c r="Q691" s="21"/>
      <c r="R691" s="21"/>
    </row>
    <row r="692" spans="1:18" x14ac:dyDescent="0.2">
      <c r="A692" s="17">
        <f>A691+data!$I$2</f>
        <v>8.3899999999998656</v>
      </c>
      <c r="B692" s="17">
        <f t="shared" si="51"/>
        <v>4.0738027780423796E-9</v>
      </c>
      <c r="C692" s="17">
        <f>(-data!$B$2)*((B692^3+data!$D$4*B692^2-(data!$F$2+data!$D$4*data!$A$2)*B692-data!$F$2*data!$D$4)/(B692^3+(data!$D$4+data!$C$2)*B692^2+(data!$D$4*data!$C$2-data!$R$2)*B692-data!$D$4*data!$F$2))</f>
        <v>10.002917995405269</v>
      </c>
      <c r="D692" s="4">
        <f>(-data!$B$2)*((B692^3+data!$E$4*B692^2-(data!$F$2+data!$E$4*data!$A$2)*B692-data!$F$2*data!$E$4)/(B692^3+(data!$E$4+data!$C$2)*B692^2+(data!$E$4*data!$C$2-data!$R$2)*B692-data!$E$4*data!$F$2))</f>
        <v>9.9900737236070469</v>
      </c>
      <c r="E692" s="18">
        <f>IF(OR(A692&lt;data!$G$2,A692 &gt;data!$H$2),"",A692)</f>
        <v>8.3899999999998656</v>
      </c>
      <c r="F692" s="19">
        <f t="shared" si="50"/>
        <v>10.002917995405269</v>
      </c>
      <c r="G692" s="19">
        <f t="shared" si="52"/>
        <v>9.9900737236070469</v>
      </c>
      <c r="H692" s="4" t="str">
        <f t="shared" si="53"/>
        <v/>
      </c>
      <c r="I692" s="4" t="e">
        <f>VLOOKUP(ROUND(A692,2),data!$B$6:$C$209,2,0)</f>
        <v>#N/A</v>
      </c>
      <c r="J692" s="4"/>
      <c r="K692" s="21">
        <f>sigmas!A692</f>
        <v>0</v>
      </c>
      <c r="L692" s="21">
        <f>sigmas!B692</f>
        <v>0</v>
      </c>
      <c r="M692" s="21">
        <f>sigmas!C692</f>
        <v>0</v>
      </c>
      <c r="N692" s="21">
        <f t="shared" si="54"/>
        <v>1</v>
      </c>
      <c r="O692" s="21" t="e">
        <f>LOG(N692/10^(-sgraph!$H$13))</f>
        <v>#VALUE!</v>
      </c>
      <c r="P692" s="21"/>
      <c r="Q692" s="21"/>
      <c r="R692" s="21"/>
    </row>
    <row r="693" spans="1:18" x14ac:dyDescent="0.2">
      <c r="A693" s="17">
        <f>A692+data!$I$2</f>
        <v>8.3999999999998654</v>
      </c>
      <c r="B693" s="17">
        <f t="shared" si="51"/>
        <v>3.9810717055361973E-9</v>
      </c>
      <c r="C693" s="17">
        <f>(-data!$B$2)*((B693^3+data!$D$4*B693^2-(data!$F$2+data!$D$4*data!$A$2)*B693-data!$F$2*data!$D$4)/(B693^3+(data!$D$4+data!$C$2)*B693^2+(data!$D$4*data!$C$2-data!$R$2)*B693-data!$D$4*data!$F$2))</f>
        <v>10.002987247980183</v>
      </c>
      <c r="D693" s="4">
        <f>(-data!$B$2)*((B693^3+data!$E$4*B693^2-(data!$F$2+data!$E$4*data!$A$2)*B693-data!$F$2*data!$E$4)/(B693^3+(data!$E$4+data!$C$2)*B693^2+(data!$E$4*data!$C$2-data!$R$2)*B693-data!$E$4*data!$F$2))</f>
        <v>9.9904349504972938</v>
      </c>
      <c r="E693" s="18">
        <f>IF(OR(A693&lt;data!$G$2,A693 &gt;data!$H$2),"",A693)</f>
        <v>8.3999999999998654</v>
      </c>
      <c r="F693" s="19">
        <f t="shared" si="50"/>
        <v>10.002987247980183</v>
      </c>
      <c r="G693" s="19">
        <f t="shared" si="52"/>
        <v>9.9904349504972938</v>
      </c>
      <c r="H693" s="4" t="str">
        <f t="shared" si="53"/>
        <v/>
      </c>
      <c r="I693" s="4" t="e">
        <f>VLOOKUP(ROUND(A693,2),data!$B$6:$C$209,2,0)</f>
        <v>#N/A</v>
      </c>
      <c r="J693" s="4"/>
      <c r="K693" s="21">
        <f>sigmas!A693</f>
        <v>0</v>
      </c>
      <c r="L693" s="21">
        <f>sigmas!B693</f>
        <v>0</v>
      </c>
      <c r="M693" s="21">
        <f>sigmas!C693</f>
        <v>0</v>
      </c>
      <c r="N693" s="21">
        <f t="shared" si="54"/>
        <v>1</v>
      </c>
      <c r="O693" s="21" t="e">
        <f>LOG(N693/10^(-sgraph!$H$13))</f>
        <v>#VALUE!</v>
      </c>
      <c r="P693" s="21"/>
      <c r="Q693" s="21"/>
      <c r="R693" s="21"/>
    </row>
    <row r="694" spans="1:18" x14ac:dyDescent="0.2">
      <c r="A694" s="17">
        <f>A693+data!$I$2</f>
        <v>8.4099999999998651</v>
      </c>
      <c r="B694" s="17">
        <f t="shared" si="51"/>
        <v>3.8904514499440036E-9</v>
      </c>
      <c r="C694" s="17">
        <f>(-data!$B$2)*((B694^3+data!$D$4*B694^2-(data!$F$2+data!$D$4*data!$A$2)*B694-data!$F$2*data!$D$4)/(B694^3+(data!$D$4+data!$C$2)*B694^2+(data!$D$4*data!$C$2-data!$R$2)*B694-data!$D$4*data!$F$2))</f>
        <v>10.003058084675992</v>
      </c>
      <c r="D694" s="4">
        <f>(-data!$B$2)*((B694^3+data!$E$4*B694^2-(data!$F$2+data!$E$4*data!$A$2)*B694-data!$F$2*data!$E$4)/(B694^3+(data!$E$4+data!$C$2)*B694^2+(data!$E$4*data!$C$2-data!$R$2)*B694-data!$E$4*data!$F$2))</f>
        <v>9.9907911319150706</v>
      </c>
      <c r="E694" s="18">
        <f>IF(OR(A694&lt;data!$G$2,A694 &gt;data!$H$2),"",A694)</f>
        <v>8.4099999999998651</v>
      </c>
      <c r="F694" s="19">
        <f t="shared" si="50"/>
        <v>10.003058084675992</v>
      </c>
      <c r="G694" s="19">
        <f t="shared" si="52"/>
        <v>9.9907911319150706</v>
      </c>
      <c r="H694" s="4" t="str">
        <f t="shared" si="53"/>
        <v/>
      </c>
      <c r="I694" s="4" t="e">
        <f>VLOOKUP(ROUND(A694,2),data!$B$6:$C$209,2,0)</f>
        <v>#N/A</v>
      </c>
      <c r="J694" s="4"/>
      <c r="K694" s="21">
        <f>sigmas!A694</f>
        <v>0</v>
      </c>
      <c r="L694" s="21">
        <f>sigmas!B694</f>
        <v>0</v>
      </c>
      <c r="M694" s="21">
        <f>sigmas!C694</f>
        <v>0</v>
      </c>
      <c r="N694" s="21">
        <f t="shared" si="54"/>
        <v>1</v>
      </c>
      <c r="O694" s="21" t="e">
        <f>LOG(N694/10^(-sgraph!$H$13))</f>
        <v>#VALUE!</v>
      </c>
      <c r="P694" s="21"/>
      <c r="Q694" s="21"/>
      <c r="R694" s="21"/>
    </row>
    <row r="695" spans="1:18" x14ac:dyDescent="0.2">
      <c r="A695" s="17">
        <f>A694+data!$I$2</f>
        <v>8.4199999999998649</v>
      </c>
      <c r="B695" s="17">
        <f t="shared" si="51"/>
        <v>3.8018939632067822E-9</v>
      </c>
      <c r="C695" s="17">
        <f>(-data!$B$2)*((B695^3+data!$D$4*B695^2-(data!$F$2+data!$D$4*data!$A$2)*B695-data!$F$2*data!$D$4)/(B695^3+(data!$D$4+data!$C$2)*B695^2+(data!$D$4*data!$C$2-data!$R$2)*B695-data!$D$4*data!$F$2))</f>
        <v>10.003130543062603</v>
      </c>
      <c r="D695" s="4">
        <f>(-data!$B$2)*((B695^3+data!$E$4*B695^2-(data!$F$2+data!$E$4*data!$A$2)*B695-data!$F$2*data!$E$4)/(B695^3+(data!$E$4+data!$C$2)*B695^2+(data!$E$4*data!$C$2-data!$R$2)*B695-data!$E$4*data!$F$2))</f>
        <v>9.9911424555945647</v>
      </c>
      <c r="E695" s="18">
        <f>IF(OR(A695&lt;data!$G$2,A695 &gt;data!$H$2),"",A695)</f>
        <v>8.4199999999998649</v>
      </c>
      <c r="F695" s="19">
        <f t="shared" si="50"/>
        <v>10.003130543062603</v>
      </c>
      <c r="G695" s="19">
        <f t="shared" si="52"/>
        <v>9.9911424555945647</v>
      </c>
      <c r="H695" s="4" t="str">
        <f t="shared" si="53"/>
        <v/>
      </c>
      <c r="I695" s="4" t="e">
        <f>VLOOKUP(ROUND(A695,2),data!$B$6:$C$209,2,0)</f>
        <v>#N/A</v>
      </c>
      <c r="J695" s="4"/>
      <c r="K695" s="21">
        <f>sigmas!A695</f>
        <v>0</v>
      </c>
      <c r="L695" s="21">
        <f>sigmas!B695</f>
        <v>0</v>
      </c>
      <c r="M695" s="21">
        <f>sigmas!C695</f>
        <v>0</v>
      </c>
      <c r="N695" s="21">
        <f t="shared" si="54"/>
        <v>1</v>
      </c>
      <c r="O695" s="21" t="e">
        <f>LOG(N695/10^(-sgraph!$H$13))</f>
        <v>#VALUE!</v>
      </c>
      <c r="P695" s="21"/>
      <c r="Q695" s="21"/>
      <c r="R695" s="21"/>
    </row>
    <row r="696" spans="1:18" x14ac:dyDescent="0.2">
      <c r="A696" s="17">
        <f>A695+data!$I$2</f>
        <v>8.4299999999998647</v>
      </c>
      <c r="B696" s="17">
        <f t="shared" si="51"/>
        <v>3.7153522909728691E-9</v>
      </c>
      <c r="C696" s="17">
        <f>(-data!$B$2)*((B696^3+data!$D$4*B696^2-(data!$F$2+data!$D$4*data!$A$2)*B696-data!$F$2*data!$D$4)/(B696^3+(data!$D$4+data!$C$2)*B696^2+(data!$D$4*data!$C$2-data!$R$2)*B696-data!$D$4*data!$F$2))</f>
        <v>10.003204661570297</v>
      </c>
      <c r="D696" s="4">
        <f>(-data!$B$2)*((B696^3+data!$E$4*B696^2-(data!$F$2+data!$E$4*data!$A$2)*B696-data!$F$2*data!$E$4)/(B696^3+(data!$E$4+data!$C$2)*B696^2+(data!$E$4*data!$C$2-data!$R$2)*B696-data!$E$4*data!$F$2))</f>
        <v>9.9914891067455596</v>
      </c>
      <c r="E696" s="18">
        <f>IF(OR(A696&lt;data!$G$2,A696 &gt;data!$H$2),"",A696)</f>
        <v>8.4299999999998647</v>
      </c>
      <c r="F696" s="19">
        <f t="shared" si="50"/>
        <v>10.003204661570297</v>
      </c>
      <c r="G696" s="19">
        <f t="shared" si="52"/>
        <v>9.9914891067455596</v>
      </c>
      <c r="H696" s="4" t="str">
        <f t="shared" si="53"/>
        <v/>
      </c>
      <c r="I696" s="4" t="e">
        <f>VLOOKUP(ROUND(A696,2),data!$B$6:$C$209,2,0)</f>
        <v>#N/A</v>
      </c>
      <c r="J696" s="4"/>
      <c r="K696" s="21">
        <f>sigmas!A696</f>
        <v>0</v>
      </c>
      <c r="L696" s="21">
        <f>sigmas!B696</f>
        <v>0</v>
      </c>
      <c r="M696" s="21">
        <f>sigmas!C696</f>
        <v>0</v>
      </c>
      <c r="N696" s="21">
        <f t="shared" si="54"/>
        <v>1</v>
      </c>
      <c r="O696" s="21" t="e">
        <f>LOG(N696/10^(-sgraph!$H$13))</f>
        <v>#VALUE!</v>
      </c>
      <c r="P696" s="21"/>
      <c r="Q696" s="21"/>
      <c r="R696" s="21"/>
    </row>
    <row r="697" spans="1:18" x14ac:dyDescent="0.2">
      <c r="A697" s="17">
        <f>A696+data!$I$2</f>
        <v>8.4399999999998645</v>
      </c>
      <c r="B697" s="17">
        <f t="shared" si="51"/>
        <v>3.6307805477021447E-9</v>
      </c>
      <c r="C697" s="17">
        <f>(-data!$B$2)*((B697^3+data!$D$4*B697^2-(data!$F$2+data!$D$4*data!$A$2)*B697-data!$F$2*data!$D$4)/(B697^3+(data!$D$4+data!$C$2)*B697^2+(data!$D$4*data!$C$2-data!$R$2)*B697-data!$D$4*data!$F$2))</f>
        <v>10.003280479510138</v>
      </c>
      <c r="D697" s="4">
        <f>(-data!$B$2)*((B697^3+data!$E$4*B697^2-(data!$F$2+data!$E$4*data!$A$2)*B697-data!$F$2*data!$E$4)/(B697^3+(data!$E$4+data!$C$2)*B697^2+(data!$E$4*data!$C$2-data!$R$2)*B697-data!$E$4*data!$F$2))</f>
        <v>9.991831268149399</v>
      </c>
      <c r="E697" s="18">
        <f>IF(OR(A697&lt;data!$G$2,A697 &gt;data!$H$2),"",A697)</f>
        <v>8.4399999999998645</v>
      </c>
      <c r="F697" s="19">
        <f t="shared" si="50"/>
        <v>10.003280479510138</v>
      </c>
      <c r="G697" s="19">
        <f t="shared" si="52"/>
        <v>9.991831268149399</v>
      </c>
      <c r="H697" s="4" t="str">
        <f t="shared" si="53"/>
        <v/>
      </c>
      <c r="I697" s="4" t="e">
        <f>VLOOKUP(ROUND(A697,2),data!$B$6:$C$209,2,0)</f>
        <v>#N/A</v>
      </c>
      <c r="J697" s="4"/>
      <c r="K697" s="21">
        <f>sigmas!A697</f>
        <v>0</v>
      </c>
      <c r="L697" s="21">
        <f>sigmas!B697</f>
        <v>0</v>
      </c>
      <c r="M697" s="21">
        <f>sigmas!C697</f>
        <v>0</v>
      </c>
      <c r="N697" s="21">
        <f t="shared" si="54"/>
        <v>1</v>
      </c>
      <c r="O697" s="21" t="e">
        <f>LOG(N697/10^(-sgraph!$H$13))</f>
        <v>#VALUE!</v>
      </c>
      <c r="P697" s="21"/>
      <c r="Q697" s="21"/>
      <c r="R697" s="21"/>
    </row>
    <row r="698" spans="1:18" x14ac:dyDescent="0.2">
      <c r="A698" s="17">
        <f>A697+data!$I$2</f>
        <v>8.4499999999998643</v>
      </c>
      <c r="B698" s="17">
        <f t="shared" si="51"/>
        <v>3.5481338923368601E-9</v>
      </c>
      <c r="C698" s="17">
        <f>(-data!$B$2)*((B698^3+data!$D$4*B698^2-(data!$F$2+data!$D$4*data!$A$2)*B698-data!$F$2*data!$D$4)/(B698^3+(data!$D$4+data!$C$2)*B698^2+(data!$D$4*data!$C$2-data!$R$2)*B698-data!$D$4*data!$F$2))</f>
        <v>10.00335803709484</v>
      </c>
      <c r="D698" s="4">
        <f>(-data!$B$2)*((B698^3+data!$E$4*B698^2-(data!$F$2+data!$E$4*data!$A$2)*B698-data!$F$2*data!$E$4)/(B698^3+(data!$E$4+data!$C$2)*B698^2+(data!$E$4*data!$C$2-data!$R$2)*B698-data!$E$4*data!$F$2))</f>
        <v>9.9921691202537488</v>
      </c>
      <c r="E698" s="18">
        <f>IF(OR(A698&lt;data!$G$2,A698 &gt;data!$H$2),"",A698)</f>
        <v>8.4499999999998643</v>
      </c>
      <c r="F698" s="19">
        <f t="shared" si="50"/>
        <v>10.00335803709484</v>
      </c>
      <c r="G698" s="19">
        <f t="shared" si="52"/>
        <v>9.9921691202537488</v>
      </c>
      <c r="H698" s="4" t="str">
        <f t="shared" si="53"/>
        <v/>
      </c>
      <c r="I698" s="4" t="e">
        <f>VLOOKUP(ROUND(A698,2),data!$B$6:$C$209,2,0)</f>
        <v>#N/A</v>
      </c>
      <c r="J698" s="4"/>
      <c r="K698" s="21">
        <f>sigmas!A698</f>
        <v>0</v>
      </c>
      <c r="L698" s="21">
        <f>sigmas!B698</f>
        <v>0</v>
      </c>
      <c r="M698" s="21">
        <f>sigmas!C698</f>
        <v>0</v>
      </c>
      <c r="N698" s="21">
        <f t="shared" si="54"/>
        <v>1</v>
      </c>
      <c r="O698" s="21" t="e">
        <f>LOG(N698/10^(-sgraph!$H$13))</f>
        <v>#VALUE!</v>
      </c>
      <c r="P698" s="21"/>
      <c r="Q698" s="21"/>
      <c r="R698" s="21"/>
    </row>
    <row r="699" spans="1:18" x14ac:dyDescent="0.2">
      <c r="A699" s="17">
        <f>A698+data!$I$2</f>
        <v>8.4599999999998641</v>
      </c>
      <c r="B699" s="17">
        <f t="shared" si="51"/>
        <v>3.4673685045263974E-9</v>
      </c>
      <c r="C699" s="17">
        <f>(-data!$B$2)*((B699^3+data!$D$4*B699^2-(data!$F$2+data!$D$4*data!$A$2)*B699-data!$F$2*data!$D$4)/(B699^3+(data!$D$4+data!$C$2)*B699^2+(data!$D$4*data!$C$2-data!$R$2)*B699-data!$D$4*data!$F$2))</f>
        <v>10.003437375460107</v>
      </c>
      <c r="D699" s="4">
        <f>(-data!$B$2)*((B699^3+data!$E$4*B699^2-(data!$F$2+data!$E$4*data!$A$2)*B699-data!$F$2*data!$E$4)/(B699^3+(data!$E$4+data!$C$2)*B699^2+(data!$E$4*data!$C$2-data!$R$2)*B699-data!$E$4*data!$F$2))</f>
        <v>9.9925028412662211</v>
      </c>
      <c r="E699" s="18">
        <f>IF(OR(A699&lt;data!$G$2,A699 &gt;data!$H$2),"",A699)</f>
        <v>8.4599999999998641</v>
      </c>
      <c r="F699" s="19">
        <f t="shared" si="50"/>
        <v>10.003437375460107</v>
      </c>
      <c r="G699" s="19">
        <f t="shared" si="52"/>
        <v>9.9925028412662211</v>
      </c>
      <c r="H699" s="4" t="str">
        <f t="shared" si="53"/>
        <v/>
      </c>
      <c r="I699" s="4" t="e">
        <f>VLOOKUP(ROUND(A699,2),data!$B$6:$C$209,2,0)</f>
        <v>#N/A</v>
      </c>
      <c r="J699" s="4"/>
      <c r="K699" s="21">
        <f>sigmas!A699</f>
        <v>0</v>
      </c>
      <c r="L699" s="21">
        <f>sigmas!B699</f>
        <v>0</v>
      </c>
      <c r="M699" s="21">
        <f>sigmas!C699</f>
        <v>0</v>
      </c>
      <c r="N699" s="21">
        <f t="shared" si="54"/>
        <v>1</v>
      </c>
      <c r="O699" s="21" t="e">
        <f>LOG(N699/10^(-sgraph!$H$13))</f>
        <v>#VALUE!</v>
      </c>
      <c r="P699" s="21"/>
      <c r="Q699" s="21"/>
      <c r="R699" s="21"/>
    </row>
    <row r="700" spans="1:18" x14ac:dyDescent="0.2">
      <c r="A700" s="17">
        <f>A699+data!$I$2</f>
        <v>8.4699999999998639</v>
      </c>
      <c r="B700" s="17">
        <f t="shared" si="51"/>
        <v>3.3884415613930824E-9</v>
      </c>
      <c r="C700" s="17">
        <f>(-data!$B$2)*((B700^3+data!$D$4*B700^2-(data!$F$2+data!$D$4*data!$A$2)*B700-data!$F$2*data!$D$4)/(B700^3+(data!$D$4+data!$C$2)*B700^2+(data!$D$4*data!$C$2-data!$R$2)*B700-data!$D$4*data!$F$2))</f>
        <v>10.003518536686489</v>
      </c>
      <c r="D700" s="4">
        <f>(-data!$B$2)*((B700^3+data!$E$4*B700^2-(data!$F$2+data!$E$4*data!$A$2)*B700-data!$F$2*data!$E$4)/(B700^3+(data!$E$4+data!$C$2)*B700^2+(data!$E$4*data!$C$2-data!$R$2)*B700-data!$E$4*data!$F$2))</f>
        <v>9.9928326072469051</v>
      </c>
      <c r="E700" s="18">
        <f>IF(OR(A700&lt;data!$G$2,A700 &gt;data!$H$2),"",A700)</f>
        <v>8.4699999999998639</v>
      </c>
      <c r="F700" s="19">
        <f t="shared" si="50"/>
        <v>10.003518536686489</v>
      </c>
      <c r="G700" s="19">
        <f t="shared" si="52"/>
        <v>9.9928326072469051</v>
      </c>
      <c r="H700" s="4" t="str">
        <f t="shared" si="53"/>
        <v/>
      </c>
      <c r="I700" s="4" t="e">
        <f>VLOOKUP(ROUND(A700,2),data!$B$6:$C$209,2,0)</f>
        <v>#N/A</v>
      </c>
      <c r="J700" s="4"/>
      <c r="K700" s="21">
        <f>sigmas!A700</f>
        <v>0</v>
      </c>
      <c r="L700" s="21">
        <f>sigmas!B700</f>
        <v>0</v>
      </c>
      <c r="M700" s="21">
        <f>sigmas!C700</f>
        <v>0</v>
      </c>
      <c r="N700" s="21">
        <f t="shared" si="54"/>
        <v>1</v>
      </c>
      <c r="O700" s="21" t="e">
        <f>LOG(N700/10^(-sgraph!$H$13))</f>
        <v>#VALUE!</v>
      </c>
      <c r="P700" s="21"/>
      <c r="Q700" s="21"/>
      <c r="R700" s="21"/>
    </row>
    <row r="701" spans="1:18" x14ac:dyDescent="0.2">
      <c r="A701" s="17">
        <f>A700+data!$I$2</f>
        <v>8.4799999999998636</v>
      </c>
      <c r="B701" s="17">
        <f t="shared" si="51"/>
        <v>3.3113112148269438E-9</v>
      </c>
      <c r="C701" s="17">
        <f>(-data!$B$2)*((B701^3+data!$D$4*B701^2-(data!$F$2+data!$D$4*data!$A$2)*B701-data!$F$2*data!$D$4)/(B701^3+(data!$D$4+data!$C$2)*B701^2+(data!$D$4*data!$C$2-data!$R$2)*B701-data!$D$4*data!$F$2))</f>
        <v>10.003601563821702</v>
      </c>
      <c r="D701" s="4">
        <f>(-data!$B$2)*((B701^3+data!$E$4*B701^2-(data!$F$2+data!$E$4*data!$A$2)*B701-data!$F$2*data!$E$4)/(B701^3+(data!$E$4+data!$C$2)*B701^2+(data!$E$4*data!$C$2-data!$R$2)*B701-data!$E$4*data!$F$2))</f>
        <v>9.9931585921998742</v>
      </c>
      <c r="E701" s="18">
        <f>IF(OR(A701&lt;data!$G$2,A701 &gt;data!$H$2),"",A701)</f>
        <v>8.4799999999998636</v>
      </c>
      <c r="F701" s="19">
        <f t="shared" si="50"/>
        <v>10.003601563821702</v>
      </c>
      <c r="G701" s="19">
        <f t="shared" si="52"/>
        <v>9.9931585921998742</v>
      </c>
      <c r="H701" s="4" t="str">
        <f t="shared" si="53"/>
        <v/>
      </c>
      <c r="I701" s="4" t="e">
        <f>VLOOKUP(ROUND(A701,2),data!$B$6:$C$209,2,0)</f>
        <v>#N/A</v>
      </c>
      <c r="J701" s="4"/>
      <c r="K701" s="21">
        <f>sigmas!A701</f>
        <v>0</v>
      </c>
      <c r="L701" s="21">
        <f>sigmas!B701</f>
        <v>0</v>
      </c>
      <c r="M701" s="21">
        <f>sigmas!C701</f>
        <v>0</v>
      </c>
      <c r="N701" s="21">
        <f t="shared" si="54"/>
        <v>1</v>
      </c>
      <c r="O701" s="21" t="e">
        <f>LOG(N701/10^(-sgraph!$H$13))</f>
        <v>#VALUE!</v>
      </c>
      <c r="P701" s="21"/>
      <c r="Q701" s="21"/>
      <c r="R701" s="21"/>
    </row>
    <row r="702" spans="1:18" x14ac:dyDescent="0.2">
      <c r="A702" s="17">
        <f>A701+data!$I$2</f>
        <v>8.4899999999998634</v>
      </c>
      <c r="B702" s="17">
        <f t="shared" si="51"/>
        <v>3.2359365692972924E-9</v>
      </c>
      <c r="C702" s="17">
        <f>(-data!$B$2)*((B702^3+data!$D$4*B702^2-(data!$F$2+data!$D$4*data!$A$2)*B702-data!$F$2*data!$D$4)/(B702^3+(data!$D$4+data!$C$2)*B702^2+(data!$D$4*data!$C$2-data!$R$2)*B702-data!$D$4*data!$F$2))</f>
        <v>10.003686500903514</v>
      </c>
      <c r="D702" s="4">
        <f>(-data!$B$2)*((B702^3+data!$E$4*B702^2-(data!$F$2+data!$E$4*data!$A$2)*B702-data!$F$2*data!$E$4)/(B702^3+(data!$E$4+data!$C$2)*B702^2+(data!$E$4*data!$C$2-data!$R$2)*B702-data!$E$4*data!$F$2))</f>
        <v>9.9934809681636505</v>
      </c>
      <c r="E702" s="18">
        <f>IF(OR(A702&lt;data!$G$2,A702 &gt;data!$H$2),"",A702)</f>
        <v>8.4899999999998634</v>
      </c>
      <c r="F702" s="19">
        <f t="shared" si="50"/>
        <v>10.003686500903514</v>
      </c>
      <c r="G702" s="19">
        <f t="shared" si="52"/>
        <v>9.9934809681636505</v>
      </c>
      <c r="H702" s="4" t="str">
        <f t="shared" si="53"/>
        <v/>
      </c>
      <c r="I702" s="4" t="e">
        <f>VLOOKUP(ROUND(A702,2),data!$B$6:$C$209,2,0)</f>
        <v>#N/A</v>
      </c>
      <c r="J702" s="4"/>
      <c r="K702" s="21">
        <f>sigmas!A702</f>
        <v>0</v>
      </c>
      <c r="L702" s="21">
        <f>sigmas!B702</f>
        <v>0</v>
      </c>
      <c r="M702" s="21">
        <f>sigmas!C702</f>
        <v>0</v>
      </c>
      <c r="N702" s="21">
        <f t="shared" si="54"/>
        <v>1</v>
      </c>
      <c r="O702" s="21" t="e">
        <f>LOG(N702/10^(-sgraph!$H$13))</f>
        <v>#VALUE!</v>
      </c>
      <c r="P702" s="21"/>
      <c r="Q702" s="21"/>
      <c r="R702" s="21"/>
    </row>
    <row r="703" spans="1:18" x14ac:dyDescent="0.2">
      <c r="A703" s="17">
        <f>A702+data!$I$2</f>
        <v>8.4999999999998632</v>
      </c>
      <c r="B703" s="17">
        <f t="shared" si="51"/>
        <v>3.1622776601693663E-9</v>
      </c>
      <c r="C703" s="17">
        <f>(-data!$B$2)*((B703^3+data!$D$4*B703^2-(data!$F$2+data!$D$4*data!$A$2)*B703-data!$F$2*data!$D$4)/(B703^3+(data!$D$4+data!$C$2)*B703^2+(data!$D$4*data!$C$2-data!$R$2)*B703-data!$D$4*data!$F$2))</f>
        <v>10.003773392983103</v>
      </c>
      <c r="D703" s="4">
        <f>(-data!$B$2)*((B703^3+data!$E$4*B703^2-(data!$F$2+data!$E$4*data!$A$2)*B703-data!$F$2*data!$E$4)/(B703^3+(data!$E$4+data!$C$2)*B703^2+(data!$E$4*data!$C$2-data!$R$2)*B703-data!$E$4*data!$F$2))</f>
        <v>9.9937999053007314</v>
      </c>
      <c r="E703" s="18">
        <f>IF(OR(A703&lt;data!$G$2,A703 &gt;data!$H$2),"",A703)</f>
        <v>8.4999999999998632</v>
      </c>
      <c r="F703" s="19">
        <f t="shared" si="50"/>
        <v>10.003773392983103</v>
      </c>
      <c r="G703" s="19">
        <f t="shared" si="52"/>
        <v>9.9937999053007314</v>
      </c>
      <c r="H703" s="4" t="str">
        <f t="shared" si="53"/>
        <v/>
      </c>
      <c r="I703" s="4" t="e">
        <f>VLOOKUP(ROUND(A703,2),data!$B$6:$C$209,2,0)</f>
        <v>#N/A</v>
      </c>
      <c r="J703" s="4"/>
      <c r="K703" s="21">
        <f>sigmas!A703</f>
        <v>0</v>
      </c>
      <c r="L703" s="21">
        <f>sigmas!B703</f>
        <v>0</v>
      </c>
      <c r="M703" s="21">
        <f>sigmas!C703</f>
        <v>0</v>
      </c>
      <c r="N703" s="21">
        <f t="shared" si="54"/>
        <v>1</v>
      </c>
      <c r="O703" s="21" t="e">
        <f>LOG(N703/10^(-sgraph!$H$13))</f>
        <v>#VALUE!</v>
      </c>
      <c r="P703" s="21"/>
      <c r="Q703" s="21"/>
      <c r="R703" s="21"/>
    </row>
    <row r="704" spans="1:18" x14ac:dyDescent="0.2">
      <c r="A704" s="17">
        <f>A703+data!$I$2</f>
        <v>8.509999999999863</v>
      </c>
      <c r="B704" s="17">
        <f t="shared" si="51"/>
        <v>3.0902954325145555E-9</v>
      </c>
      <c r="C704" s="17">
        <f>(-data!$B$2)*((B704^3+data!$D$4*B704^2-(data!$F$2+data!$D$4*data!$A$2)*B704-data!$F$2*data!$D$4)/(B704^3+(data!$D$4+data!$C$2)*B704^2+(data!$D$4*data!$C$2-data!$R$2)*B704-data!$D$4*data!$F$2))</f>
        <v>10.00386228614898</v>
      </c>
      <c r="D704" s="4">
        <f>(-data!$B$2)*((B704^3+data!$E$4*B704^2-(data!$F$2+data!$E$4*data!$A$2)*B704-data!$F$2*data!$E$4)/(B704^3+(data!$E$4+data!$C$2)*B704^2+(data!$E$4*data!$C$2-data!$R$2)*B704-data!$E$4*data!$F$2))</f>
        <v>9.9941155719862032</v>
      </c>
      <c r="E704" s="18">
        <f>IF(OR(A704&lt;data!$G$2,A704 &gt;data!$H$2),"",A704)</f>
        <v>8.509999999999863</v>
      </c>
      <c r="F704" s="19">
        <f t="shared" si="50"/>
        <v>10.00386228614898</v>
      </c>
      <c r="G704" s="19">
        <f t="shared" si="52"/>
        <v>9.9941155719862032</v>
      </c>
      <c r="H704" s="4" t="str">
        <f t="shared" si="53"/>
        <v/>
      </c>
      <c r="I704" s="4" t="e">
        <f>VLOOKUP(ROUND(A704,2),data!$B$6:$C$209,2,0)</f>
        <v>#N/A</v>
      </c>
      <c r="J704" s="4"/>
      <c r="K704" s="21">
        <f>sigmas!A704</f>
        <v>0</v>
      </c>
      <c r="L704" s="21">
        <f>sigmas!B704</f>
        <v>0</v>
      </c>
      <c r="M704" s="21">
        <f>sigmas!C704</f>
        <v>0</v>
      </c>
      <c r="N704" s="21">
        <f t="shared" si="54"/>
        <v>1</v>
      </c>
      <c r="O704" s="21" t="e">
        <f>LOG(N704/10^(-sgraph!$H$13))</f>
        <v>#VALUE!</v>
      </c>
      <c r="P704" s="21"/>
      <c r="Q704" s="21"/>
      <c r="R704" s="21"/>
    </row>
    <row r="705" spans="1:18" x14ac:dyDescent="0.2">
      <c r="A705" s="17">
        <f>A704+data!$I$2</f>
        <v>8.5199999999998628</v>
      </c>
      <c r="B705" s="17">
        <f t="shared" si="51"/>
        <v>3.0199517204029593E-9</v>
      </c>
      <c r="C705" s="17">
        <f>(-data!$B$2)*((B705^3+data!$D$4*B705^2-(data!$F$2+data!$D$4*data!$A$2)*B705-data!$F$2*data!$D$4)/(B705^3+(data!$D$4+data!$C$2)*B705^2+(data!$D$4*data!$C$2-data!$R$2)*B705-data!$D$4*data!$F$2))</f>
        <v>10.003953227551477</v>
      </c>
      <c r="D705" s="4">
        <f>(-data!$B$2)*((B705^3+data!$E$4*B705^2-(data!$F$2+data!$E$4*data!$A$2)*B705-data!$F$2*data!$E$4)/(B705^3+(data!$E$4+data!$C$2)*B705^2+(data!$E$4*data!$C$2-data!$R$2)*B705-data!$E$4*data!$F$2))</f>
        <v>9.9944281348954629</v>
      </c>
      <c r="E705" s="18">
        <f>IF(OR(A705&lt;data!$G$2,A705 &gt;data!$H$2),"",A705)</f>
        <v>8.5199999999998628</v>
      </c>
      <c r="F705" s="19">
        <f t="shared" si="50"/>
        <v>10.003953227551477</v>
      </c>
      <c r="G705" s="19">
        <f t="shared" si="52"/>
        <v>9.9944281348954629</v>
      </c>
      <c r="H705" s="4" t="str">
        <f t="shared" si="53"/>
        <v/>
      </c>
      <c r="I705" s="4" t="e">
        <f>VLOOKUP(ROUND(A705,2),data!$B$6:$C$209,2,0)</f>
        <v>#N/A</v>
      </c>
      <c r="J705" s="4"/>
      <c r="K705" s="21">
        <f>sigmas!A705</f>
        <v>0</v>
      </c>
      <c r="L705" s="21">
        <f>sigmas!B705</f>
        <v>0</v>
      </c>
      <c r="M705" s="21">
        <f>sigmas!C705</f>
        <v>0</v>
      </c>
      <c r="N705" s="21">
        <f t="shared" si="54"/>
        <v>1</v>
      </c>
      <c r="O705" s="21" t="e">
        <f>LOG(N705/10^(-sgraph!$H$13))</f>
        <v>#VALUE!</v>
      </c>
      <c r="P705" s="21"/>
      <c r="Q705" s="21"/>
      <c r="R705" s="21"/>
    </row>
    <row r="706" spans="1:18" x14ac:dyDescent="0.2">
      <c r="A706" s="17">
        <f>A705+data!$I$2</f>
        <v>8.5299999999998626</v>
      </c>
      <c r="B706" s="17">
        <f t="shared" si="51"/>
        <v>2.9512092266673181E-9</v>
      </c>
      <c r="C706" s="17">
        <f>(-data!$B$2)*((B706^3+data!$D$4*B706^2-(data!$F$2+data!$D$4*data!$A$2)*B706-data!$F$2*data!$D$4)/(B706^3+(data!$D$4+data!$C$2)*B706^2+(data!$D$4*data!$C$2-data!$R$2)*B706-data!$D$4*data!$F$2))</f>
        <v>10.00404626542778</v>
      </c>
      <c r="D706" s="4">
        <f>(-data!$B$2)*((B706^3+data!$E$4*B706^2-(data!$F$2+data!$E$4*data!$A$2)*B706-data!$F$2*data!$E$4)/(B706^3+(data!$E$4+data!$C$2)*B706^2+(data!$E$4*data!$C$2-data!$R$2)*B706-data!$E$4*data!$F$2))</f>
        <v>9.9947377590911426</v>
      </c>
      <c r="E706" s="18">
        <f>IF(OR(A706&lt;data!$G$2,A706 &gt;data!$H$2),"",A706)</f>
        <v>8.5299999999998626</v>
      </c>
      <c r="F706" s="19">
        <f t="shared" ref="F706:F769" si="55">C706</f>
        <v>10.00404626542778</v>
      </c>
      <c r="G706" s="19">
        <f t="shared" si="52"/>
        <v>9.9947377590911426</v>
      </c>
      <c r="H706" s="4" t="str">
        <f t="shared" si="53"/>
        <v/>
      </c>
      <c r="I706" s="4" t="e">
        <f>VLOOKUP(ROUND(A706,2),data!$B$6:$C$209,2,0)</f>
        <v>#N/A</v>
      </c>
      <c r="J706" s="4"/>
      <c r="K706" s="21">
        <f>sigmas!A706</f>
        <v>0</v>
      </c>
      <c r="L706" s="21">
        <f>sigmas!B706</f>
        <v>0</v>
      </c>
      <c r="M706" s="21">
        <f>sigmas!C706</f>
        <v>0</v>
      </c>
      <c r="N706" s="21">
        <f t="shared" si="54"/>
        <v>1</v>
      </c>
      <c r="O706" s="21" t="e">
        <f>LOG(N706/10^(-sgraph!$H$13))</f>
        <v>#VALUE!</v>
      </c>
      <c r="P706" s="21"/>
      <c r="Q706" s="21"/>
      <c r="R706" s="21"/>
    </row>
    <row r="707" spans="1:18" x14ac:dyDescent="0.2">
      <c r="A707" s="17">
        <f>A706+data!$I$2</f>
        <v>8.5399999999998624</v>
      </c>
      <c r="B707" s="17">
        <f t="shared" ref="B707:B770" si="56">10^(-A707)</f>
        <v>2.8840315031275179E-9</v>
      </c>
      <c r="C707" s="17">
        <f>(-data!$B$2)*((B707^3+data!$D$4*B707^2-(data!$F$2+data!$D$4*data!$A$2)*B707-data!$F$2*data!$D$4)/(B707^3+(data!$D$4+data!$C$2)*B707^2+(data!$D$4*data!$C$2-data!$R$2)*B707-data!$D$4*data!$F$2))</f>
        <v>10.00414144912753</v>
      </c>
      <c r="D707" s="4">
        <f>(-data!$B$2)*((B707^3+data!$E$4*B707^2-(data!$F$2+data!$E$4*data!$A$2)*B707-data!$F$2*data!$E$4)/(B707^3+(data!$E$4+data!$C$2)*B707^2+(data!$E$4*data!$C$2-data!$R$2)*B707-data!$E$4*data!$F$2))</f>
        <v>9.9950446081092128</v>
      </c>
      <c r="E707" s="18">
        <f>IF(OR(A707&lt;data!$G$2,A707 &gt;data!$H$2),"",A707)</f>
        <v>8.5399999999998624</v>
      </c>
      <c r="F707" s="19">
        <f t="shared" si="55"/>
        <v>10.00414144912753</v>
      </c>
      <c r="G707" s="19">
        <f t="shared" ref="G707:G770" si="57">D707</f>
        <v>9.9950446081092128</v>
      </c>
      <c r="H707" s="4" t="str">
        <f t="shared" ref="H707:H770" si="58">IF(ISERROR(I707),"",I707)</f>
        <v/>
      </c>
      <c r="I707" s="4" t="e">
        <f>VLOOKUP(ROUND(A707,2),data!$B$6:$C$209,2,0)</f>
        <v>#N/A</v>
      </c>
      <c r="J707" s="4"/>
      <c r="K707" s="21">
        <f>sigmas!A707</f>
        <v>0</v>
      </c>
      <c r="L707" s="21">
        <f>sigmas!B707</f>
        <v>0</v>
      </c>
      <c r="M707" s="21">
        <f>sigmas!C707</f>
        <v>0</v>
      </c>
      <c r="N707" s="21">
        <f t="shared" ref="N707:N718" si="59">10^(-M707)</f>
        <v>1</v>
      </c>
      <c r="O707" s="21" t="e">
        <f>LOG(N707/10^(-sgraph!$H$13))</f>
        <v>#VALUE!</v>
      </c>
      <c r="P707" s="21"/>
      <c r="Q707" s="21"/>
      <c r="R707" s="21"/>
    </row>
    <row r="708" spans="1:18" x14ac:dyDescent="0.2">
      <c r="A708" s="17">
        <f>A707+data!$I$2</f>
        <v>8.5499999999998622</v>
      </c>
      <c r="B708" s="17">
        <f t="shared" si="56"/>
        <v>2.8183829312653448E-9</v>
      </c>
      <c r="C708" s="17">
        <f>(-data!$B$2)*((B708^3+data!$D$4*B708^2-(data!$F$2+data!$D$4*data!$A$2)*B708-data!$F$2*data!$D$4)/(B708^3+(data!$D$4+data!$C$2)*B708^2+(data!$D$4*data!$C$2-data!$R$2)*B708-data!$D$4*data!$F$2))</f>
        <v>10.004238829139053</v>
      </c>
      <c r="D708" s="4">
        <f>(-data!$B$2)*((B708^3+data!$E$4*B708^2-(data!$F$2+data!$E$4*data!$A$2)*B708-data!$F$2*data!$E$4)/(B708^3+(data!$E$4+data!$C$2)*B708^2+(data!$E$4*data!$C$2-data!$R$2)*B708-data!$E$4*data!$F$2))</f>
        <v>9.9953488440443738</v>
      </c>
      <c r="E708" s="18">
        <f>IF(OR(A708&lt;data!$G$2,A708 &gt;data!$H$2),"",A708)</f>
        <v>8.5499999999998622</v>
      </c>
      <c r="F708" s="19">
        <f t="shared" si="55"/>
        <v>10.004238829139053</v>
      </c>
      <c r="G708" s="19">
        <f t="shared" si="57"/>
        <v>9.9953488440443738</v>
      </c>
      <c r="H708" s="4" t="str">
        <f t="shared" si="58"/>
        <v/>
      </c>
      <c r="I708" s="4" t="e">
        <f>VLOOKUP(ROUND(A708,2),data!$B$6:$C$209,2,0)</f>
        <v>#N/A</v>
      </c>
      <c r="J708" s="4"/>
      <c r="K708" s="21">
        <f>sigmas!A708</f>
        <v>0</v>
      </c>
      <c r="L708" s="21">
        <f>sigmas!B708</f>
        <v>0</v>
      </c>
      <c r="M708" s="21">
        <f>sigmas!C708</f>
        <v>0</v>
      </c>
      <c r="N708" s="21">
        <f t="shared" si="59"/>
        <v>1</v>
      </c>
      <c r="O708" s="21" t="e">
        <f>LOG(N708/10^(-sgraph!$H$13))</f>
        <v>#VALUE!</v>
      </c>
      <c r="P708" s="21"/>
      <c r="Q708" s="21"/>
      <c r="R708" s="21"/>
    </row>
    <row r="709" spans="1:18" x14ac:dyDescent="0.2">
      <c r="A709" s="17">
        <f>A708+data!$I$2</f>
        <v>8.5599999999998619</v>
      </c>
      <c r="B709" s="17">
        <f t="shared" si="56"/>
        <v>2.7542287033390377E-9</v>
      </c>
      <c r="C709" s="17">
        <f>(-data!$B$2)*((B709^3+data!$D$4*B709^2-(data!$F$2+data!$D$4*data!$A$2)*B709-data!$F$2*data!$D$4)/(B709^3+(data!$D$4+data!$C$2)*B709^2+(data!$D$4*data!$C$2-data!$R$2)*B709-data!$D$4*data!$F$2))</f>
        <v>10.004338457116159</v>
      </c>
      <c r="D709" s="4">
        <f>(-data!$B$2)*((B709^3+data!$E$4*B709^2-(data!$F$2+data!$E$4*data!$A$2)*B709-data!$F$2*data!$E$4)/(B709^3+(data!$E$4+data!$C$2)*B709^2+(data!$E$4*data!$C$2-data!$R$2)*B709-data!$E$4*data!$F$2))</f>
        <v>9.9956506276347206</v>
      </c>
      <c r="E709" s="18">
        <f>IF(OR(A709&lt;data!$G$2,A709 &gt;data!$H$2),"",A709)</f>
        <v>8.5599999999998619</v>
      </c>
      <c r="F709" s="19">
        <f t="shared" si="55"/>
        <v>10.004338457116159</v>
      </c>
      <c r="G709" s="19">
        <f t="shared" si="57"/>
        <v>9.9956506276347206</v>
      </c>
      <c r="H709" s="4" t="str">
        <f t="shared" si="58"/>
        <v/>
      </c>
      <c r="I709" s="4" t="e">
        <f>VLOOKUP(ROUND(A709,2),data!$B$6:$C$209,2,0)</f>
        <v>#N/A</v>
      </c>
      <c r="J709" s="4"/>
      <c r="K709" s="21">
        <f>sigmas!A709</f>
        <v>0</v>
      </c>
      <c r="L709" s="21">
        <f>sigmas!B709</f>
        <v>0</v>
      </c>
      <c r="M709" s="21">
        <f>sigmas!C709</f>
        <v>0</v>
      </c>
      <c r="N709" s="21">
        <f t="shared" si="59"/>
        <v>1</v>
      </c>
      <c r="O709" s="21" t="e">
        <f>LOG(N709/10^(-sgraph!$H$13))</f>
        <v>#VALUE!</v>
      </c>
      <c r="P709" s="21"/>
      <c r="Q709" s="21"/>
      <c r="R709" s="21"/>
    </row>
    <row r="710" spans="1:18" x14ac:dyDescent="0.2">
      <c r="A710" s="17">
        <f>A709+data!$I$2</f>
        <v>8.5699999999998617</v>
      </c>
      <c r="B710" s="17">
        <f t="shared" si="56"/>
        <v>2.691534803927767E-9</v>
      </c>
      <c r="C710" s="17">
        <f>(-data!$B$2)*((B710^3+data!$D$4*B710^2-(data!$F$2+data!$D$4*data!$A$2)*B710-data!$F$2*data!$D$4)/(B710^3+(data!$D$4+data!$C$2)*B710^2+(data!$D$4*data!$C$2-data!$R$2)*B710-data!$D$4*data!$F$2))</f>
        <v>10.004440385905575</v>
      </c>
      <c r="D710" s="4">
        <f>(-data!$B$2)*((B710^3+data!$E$4*B710^2-(data!$F$2+data!$E$4*data!$A$2)*B710-data!$F$2*data!$E$4)/(B710^3+(data!$E$4+data!$C$2)*B710^2+(data!$E$4*data!$C$2-data!$R$2)*B710-data!$E$4*data!$F$2))</f>
        <v>9.9959501183457693</v>
      </c>
      <c r="E710" s="18">
        <f>IF(OR(A710&lt;data!$G$2,A710 &gt;data!$H$2),"",A710)</f>
        <v>8.5699999999998617</v>
      </c>
      <c r="F710" s="19">
        <f t="shared" si="55"/>
        <v>10.004440385905575</v>
      </c>
      <c r="G710" s="19">
        <f t="shared" si="57"/>
        <v>9.9959501183457693</v>
      </c>
      <c r="H710" s="4" t="str">
        <f t="shared" si="58"/>
        <v/>
      </c>
      <c r="I710" s="4" t="e">
        <f>VLOOKUP(ROUND(A710,2),data!$B$6:$C$209,2,0)</f>
        <v>#N/A</v>
      </c>
      <c r="J710" s="4"/>
      <c r="K710" s="21">
        <f>sigmas!A710</f>
        <v>0</v>
      </c>
      <c r="L710" s="21">
        <f>sigmas!B710</f>
        <v>0</v>
      </c>
      <c r="M710" s="21">
        <f>sigmas!C710</f>
        <v>0</v>
      </c>
      <c r="N710" s="21">
        <f t="shared" si="59"/>
        <v>1</v>
      </c>
      <c r="O710" s="21" t="e">
        <f>LOG(N710/10^(-sgraph!$H$13))</f>
        <v>#VALUE!</v>
      </c>
      <c r="P710" s="21"/>
      <c r="Q710" s="21"/>
      <c r="R710" s="21"/>
    </row>
    <row r="711" spans="1:18" x14ac:dyDescent="0.2">
      <c r="A711" s="17">
        <f>A710+data!$I$2</f>
        <v>8.5799999999998615</v>
      </c>
      <c r="B711" s="17">
        <f t="shared" si="56"/>
        <v>2.6302679918962142E-9</v>
      </c>
      <c r="C711" s="17">
        <f>(-data!$B$2)*((B711^3+data!$D$4*B711^2-(data!$F$2+data!$D$4*data!$A$2)*B711-data!$F$2*data!$D$4)/(B711^3+(data!$D$4+data!$C$2)*B711^2+(data!$D$4*data!$C$2-data!$R$2)*B711-data!$D$4*data!$F$2))</f>
        <v>10.004544669575022</v>
      </c>
      <c r="D711" s="4">
        <f>(-data!$B$2)*((B711^3+data!$E$4*B711^2-(data!$F$2+data!$E$4*data!$A$2)*B711-data!$F$2*data!$E$4)/(B711^3+(data!$E$4+data!$C$2)*B711^2+(data!$E$4*data!$C$2-data!$R$2)*B711-data!$E$4*data!$F$2))</f>
        <v>9.9962474744538525</v>
      </c>
      <c r="E711" s="18">
        <f>IF(OR(A711&lt;data!$G$2,A711 &gt;data!$H$2),"",A711)</f>
        <v>8.5799999999998615</v>
      </c>
      <c r="F711" s="19">
        <f t="shared" si="55"/>
        <v>10.004544669575022</v>
      </c>
      <c r="G711" s="19">
        <f t="shared" si="57"/>
        <v>9.9962474744538525</v>
      </c>
      <c r="H711" s="4" t="str">
        <f t="shared" si="58"/>
        <v/>
      </c>
      <c r="I711" s="4" t="e">
        <f>VLOOKUP(ROUND(A711,2),data!$B$6:$C$209,2,0)</f>
        <v>#N/A</v>
      </c>
      <c r="J711" s="4"/>
      <c r="K711" s="21">
        <f>sigmas!A711</f>
        <v>0</v>
      </c>
      <c r="L711" s="21">
        <f>sigmas!B711</f>
        <v>0</v>
      </c>
      <c r="M711" s="21">
        <f>sigmas!C711</f>
        <v>0</v>
      </c>
      <c r="N711" s="21">
        <f t="shared" si="59"/>
        <v>1</v>
      </c>
      <c r="O711" s="21" t="e">
        <f>LOG(N711/10^(-sgraph!$H$13))</f>
        <v>#VALUE!</v>
      </c>
      <c r="P711" s="21"/>
      <c r="Q711" s="21"/>
      <c r="R711" s="21"/>
    </row>
    <row r="712" spans="1:18" x14ac:dyDescent="0.2">
      <c r="A712" s="17">
        <f>A711+data!$I$2</f>
        <v>8.5899999999998613</v>
      </c>
      <c r="B712" s="17">
        <f t="shared" si="56"/>
        <v>2.5703957827696777E-9</v>
      </c>
      <c r="C712" s="17">
        <f>(-data!$B$2)*((B712^3+data!$D$4*B712^2-(data!$F$2+data!$D$4*data!$A$2)*B712-data!$F$2*data!$D$4)/(B712^3+(data!$D$4+data!$C$2)*B712^2+(data!$D$4*data!$C$2-data!$R$2)*B712-data!$D$4*data!$F$2))</f>
        <v>10.00465136344193</v>
      </c>
      <c r="D712" s="4">
        <f>(-data!$B$2)*((B712^3+data!$E$4*B712^2-(data!$F$2+data!$E$4*data!$A$2)*B712-data!$F$2*data!$E$4)/(B712^3+(data!$E$4+data!$C$2)*B712^2+(data!$E$4*data!$C$2-data!$R$2)*B712-data!$E$4*data!$F$2))</f>
        <v>9.996542853128954</v>
      </c>
      <c r="E712" s="18">
        <f>IF(OR(A712&lt;data!$G$2,A712 &gt;data!$H$2),"",A712)</f>
        <v>8.5899999999998613</v>
      </c>
      <c r="F712" s="19">
        <f t="shared" si="55"/>
        <v>10.00465136344193</v>
      </c>
      <c r="G712" s="19">
        <f t="shared" si="57"/>
        <v>9.996542853128954</v>
      </c>
      <c r="H712" s="4" t="str">
        <f t="shared" si="58"/>
        <v/>
      </c>
      <c r="I712" s="4" t="e">
        <f>VLOOKUP(ROUND(A712,2),data!$B$6:$C$209,2,0)</f>
        <v>#N/A</v>
      </c>
      <c r="J712" s="4"/>
      <c r="K712" s="21">
        <f>sigmas!A712</f>
        <v>0</v>
      </c>
      <c r="L712" s="21">
        <f>sigmas!B712</f>
        <v>0</v>
      </c>
      <c r="M712" s="21">
        <f>sigmas!C712</f>
        <v>0</v>
      </c>
      <c r="N712" s="21">
        <f t="shared" si="59"/>
        <v>1</v>
      </c>
      <c r="O712" s="21" t="e">
        <f>LOG(N712/10^(-sgraph!$H$13))</f>
        <v>#VALUE!</v>
      </c>
      <c r="P712" s="21"/>
      <c r="Q712" s="21"/>
      <c r="R712" s="21"/>
    </row>
    <row r="713" spans="1:18" x14ac:dyDescent="0.2">
      <c r="A713" s="17">
        <f>A712+data!$I$2</f>
        <v>8.5999999999998611</v>
      </c>
      <c r="B713" s="17">
        <f t="shared" si="56"/>
        <v>2.5118864315103757E-9</v>
      </c>
      <c r="C713" s="17">
        <f>(-data!$B$2)*((B713^3+data!$D$4*B713^2-(data!$F$2+data!$D$4*data!$A$2)*B713-data!$F$2*data!$D$4)/(B713^3+(data!$D$4+data!$C$2)*B713^2+(data!$D$4*data!$C$2-data!$R$2)*B713-data!$D$4*data!$F$2))</f>
        <v>10.00476052410281</v>
      </c>
      <c r="D713" s="4">
        <f>(-data!$B$2)*((B713^3+data!$E$4*B713^2-(data!$F$2+data!$E$4*data!$A$2)*B713-data!$F$2*data!$E$4)/(B713^3+(data!$E$4+data!$C$2)*B713^2+(data!$E$4*data!$C$2-data!$R$2)*B713-data!$E$4*data!$F$2))</f>
        <v>9.9968364105169965</v>
      </c>
      <c r="E713" s="18">
        <f>IF(OR(A713&lt;data!$G$2,A713 &gt;data!$H$2),"",A713)</f>
        <v>8.5999999999998611</v>
      </c>
      <c r="F713" s="19">
        <f t="shared" si="55"/>
        <v>10.00476052410281</v>
      </c>
      <c r="G713" s="19">
        <f t="shared" si="57"/>
        <v>9.9968364105169965</v>
      </c>
      <c r="H713" s="4" t="str">
        <f t="shared" si="58"/>
        <v/>
      </c>
      <c r="I713" s="4" t="e">
        <f>VLOOKUP(ROUND(A713,2),data!$B$6:$C$209,2,0)</f>
        <v>#N/A</v>
      </c>
      <c r="J713" s="4"/>
      <c r="K713" s="21">
        <f>sigmas!A713</f>
        <v>0</v>
      </c>
      <c r="L713" s="21">
        <f>sigmas!B713</f>
        <v>0</v>
      </c>
      <c r="M713" s="21">
        <f>sigmas!C713</f>
        <v>0</v>
      </c>
      <c r="N713" s="21">
        <f t="shared" si="59"/>
        <v>1</v>
      </c>
      <c r="O713" s="21" t="e">
        <f>LOG(N713/10^(-sgraph!$H$13))</f>
        <v>#VALUE!</v>
      </c>
      <c r="P713" s="21"/>
      <c r="Q713" s="21"/>
      <c r="R713" s="21"/>
    </row>
    <row r="714" spans="1:18" x14ac:dyDescent="0.2">
      <c r="A714" s="17">
        <f>A713+data!$I$2</f>
        <v>8.6099999999998609</v>
      </c>
      <c r="B714" s="17">
        <f t="shared" si="56"/>
        <v>2.4547089156858079E-9</v>
      </c>
      <c r="C714" s="17">
        <f>(-data!$B$2)*((B714^3+data!$D$4*B714^2-(data!$F$2+data!$D$4*data!$A$2)*B714-data!$F$2*data!$D$4)/(B714^3+(data!$D$4+data!$C$2)*B714^2+(data!$D$4*data!$C$2-data!$R$2)*B714-data!$D$4*data!$F$2))</f>
        <v>10.00487220946334</v>
      </c>
      <c r="D714" s="4">
        <f>(-data!$B$2)*((B714^3+data!$E$4*B714^2-(data!$F$2+data!$E$4*data!$A$2)*B714-data!$F$2*data!$E$4)/(B714^3+(data!$E$4+data!$C$2)*B714^2+(data!$E$4*data!$C$2-data!$R$2)*B714-data!$E$4*data!$F$2))</f>
        <v>9.9971283018216486</v>
      </c>
      <c r="E714" s="18">
        <f>IF(OR(A714&lt;data!$G$2,A714 &gt;data!$H$2),"",A714)</f>
        <v>8.6099999999998609</v>
      </c>
      <c r="F714" s="19">
        <f t="shared" si="55"/>
        <v>10.00487220946334</v>
      </c>
      <c r="G714" s="19">
        <f t="shared" si="57"/>
        <v>9.9971283018216486</v>
      </c>
      <c r="H714" s="4" t="str">
        <f t="shared" si="58"/>
        <v/>
      </c>
      <c r="I714" s="4" t="e">
        <f>VLOOKUP(ROUND(A714,2),data!$B$6:$C$209,2,0)</f>
        <v>#N/A</v>
      </c>
      <c r="J714" s="4"/>
      <c r="K714" s="21">
        <f>sigmas!A714</f>
        <v>0</v>
      </c>
      <c r="L714" s="21">
        <f>sigmas!B714</f>
        <v>0</v>
      </c>
      <c r="M714" s="21">
        <f>sigmas!C714</f>
        <v>0</v>
      </c>
      <c r="N714" s="21">
        <f t="shared" si="59"/>
        <v>1</v>
      </c>
      <c r="O714" s="21" t="e">
        <f>LOG(N714/10^(-sgraph!$H$13))</f>
        <v>#VALUE!</v>
      </c>
      <c r="P714" s="21"/>
      <c r="Q714" s="21"/>
      <c r="R714" s="21"/>
    </row>
    <row r="715" spans="1:18" x14ac:dyDescent="0.2">
      <c r="A715" s="17">
        <f>A714+data!$I$2</f>
        <v>8.6199999999998607</v>
      </c>
      <c r="B715" s="17">
        <f t="shared" si="56"/>
        <v>2.398832919020259E-9</v>
      </c>
      <c r="C715" s="17">
        <f>(-data!$B$2)*((B715^3+data!$D$4*B715^2-(data!$F$2+data!$D$4*data!$A$2)*B715-data!$F$2*data!$D$4)/(B715^3+(data!$D$4+data!$C$2)*B715^2+(data!$D$4*data!$C$2-data!$R$2)*B715-data!$D$4*data!$F$2))</f>
        <v>10.0049864787691</v>
      </c>
      <c r="D715" s="4">
        <f>(-data!$B$2)*((B715^3+data!$E$4*B715^2-(data!$F$2+data!$E$4*data!$A$2)*B715-data!$F$2*data!$E$4)/(B715^3+(data!$E$4+data!$C$2)*B715^2+(data!$E$4*data!$C$2-data!$R$2)*B715-data!$E$4*data!$F$2))</f>
        <v>9.9974186813856747</v>
      </c>
      <c r="E715" s="18">
        <f>IF(OR(A715&lt;data!$G$2,A715 &gt;data!$H$2),"",A715)</f>
        <v>8.6199999999998607</v>
      </c>
      <c r="F715" s="19">
        <f t="shared" si="55"/>
        <v>10.0049864787691</v>
      </c>
      <c r="G715" s="19">
        <f t="shared" si="57"/>
        <v>9.9974186813856747</v>
      </c>
      <c r="H715" s="4" t="str">
        <f t="shared" si="58"/>
        <v/>
      </c>
      <c r="I715" s="4" t="e">
        <f>VLOOKUP(ROUND(A715,2),data!$B$6:$C$209,2,0)</f>
        <v>#N/A</v>
      </c>
      <c r="J715" s="4"/>
      <c r="K715" s="21">
        <f>sigmas!A715</f>
        <v>0</v>
      </c>
      <c r="L715" s="21">
        <f>sigmas!B715</f>
        <v>0</v>
      </c>
      <c r="M715" s="21">
        <f>sigmas!C715</f>
        <v>0</v>
      </c>
      <c r="N715" s="21">
        <f t="shared" si="59"/>
        <v>1</v>
      </c>
      <c r="O715" s="21" t="e">
        <f>LOG(N715/10^(-sgraph!$H$13))</f>
        <v>#VALUE!</v>
      </c>
      <c r="P715" s="21"/>
      <c r="Q715" s="21"/>
      <c r="R715" s="21"/>
    </row>
    <row r="716" spans="1:18" x14ac:dyDescent="0.2">
      <c r="A716" s="17">
        <f>A715+data!$I$2</f>
        <v>8.6299999999998604</v>
      </c>
      <c r="B716" s="17">
        <f t="shared" si="56"/>
        <v>2.3442288153206732E-9</v>
      </c>
      <c r="C716" s="17">
        <f>(-data!$B$2)*((B716^3+data!$D$4*B716^2-(data!$F$2+data!$D$4*data!$A$2)*B716-data!$F$2*data!$D$4)/(B716^3+(data!$D$4+data!$C$2)*B716^2+(data!$D$4*data!$C$2-data!$R$2)*B716-data!$D$4*data!$F$2))</f>
        <v>10.005103392637062</v>
      </c>
      <c r="D716" s="4">
        <f>(-data!$B$2)*((B716^3+data!$E$4*B716^2-(data!$F$2+data!$E$4*data!$A$2)*B716-data!$F$2*data!$E$4)/(B716^3+(data!$E$4+data!$C$2)*B716^2+(data!$E$4*data!$C$2-data!$R$2)*B716-data!$E$4*data!$F$2))</f>
        <v>9.9977077027718781</v>
      </c>
      <c r="E716" s="18">
        <f>IF(OR(A716&lt;data!$G$2,A716 &gt;data!$H$2),"",A716)</f>
        <v>8.6299999999998604</v>
      </c>
      <c r="F716" s="19">
        <f t="shared" si="55"/>
        <v>10.005103392637062</v>
      </c>
      <c r="G716" s="19">
        <f t="shared" si="57"/>
        <v>9.9977077027718781</v>
      </c>
      <c r="H716" s="4" t="str">
        <f t="shared" si="58"/>
        <v/>
      </c>
      <c r="I716" s="4" t="e">
        <f>VLOOKUP(ROUND(A716,2),data!$B$6:$C$209,2,0)</f>
        <v>#N/A</v>
      </c>
      <c r="J716" s="4"/>
      <c r="K716" s="21">
        <f>sigmas!A716</f>
        <v>0</v>
      </c>
      <c r="L716" s="21">
        <f>sigmas!B716</f>
        <v>0</v>
      </c>
      <c r="M716" s="21">
        <f>sigmas!C716</f>
        <v>0</v>
      </c>
      <c r="N716" s="21">
        <f t="shared" si="59"/>
        <v>1</v>
      </c>
      <c r="O716" s="21" t="e">
        <f>LOG(N716/10^(-sgraph!$H$13))</f>
        <v>#VALUE!</v>
      </c>
      <c r="P716" s="21"/>
      <c r="Q716" s="21"/>
      <c r="R716" s="21"/>
    </row>
    <row r="717" spans="1:18" x14ac:dyDescent="0.2">
      <c r="A717" s="17">
        <f>A716+data!$I$2</f>
        <v>8.6399999999998602</v>
      </c>
      <c r="B717" s="17">
        <f t="shared" si="56"/>
        <v>2.2908676527685074E-9</v>
      </c>
      <c r="C717" s="17">
        <f>(-data!$B$2)*((B717^3+data!$D$4*B717^2-(data!$F$2+data!$D$4*data!$A$2)*B717-data!$F$2*data!$D$4)/(B717^3+(data!$D$4+data!$C$2)*B717^2+(data!$D$4*data!$C$2-data!$R$2)*B717-data!$D$4*data!$F$2))</f>
        <v>10.005223013087782</v>
      </c>
      <c r="D717" s="4">
        <f>(-data!$B$2)*((B717^3+data!$E$4*B717^2-(data!$F$2+data!$E$4*data!$A$2)*B717-data!$F$2*data!$E$4)/(B717^3+(data!$E$4+data!$C$2)*B717^2+(data!$E$4*data!$C$2-data!$R$2)*B717-data!$E$4*data!$F$2))</f>
        <v>9.997995518843684</v>
      </c>
      <c r="E717" s="18">
        <f>IF(OR(A717&lt;data!$G$2,A717 &gt;data!$H$2),"",A717)</f>
        <v>8.6399999999998602</v>
      </c>
      <c r="F717" s="19">
        <f t="shared" si="55"/>
        <v>10.005223013087782</v>
      </c>
      <c r="G717" s="19">
        <f t="shared" si="57"/>
        <v>9.997995518843684</v>
      </c>
      <c r="H717" s="4" t="str">
        <f t="shared" si="58"/>
        <v/>
      </c>
      <c r="I717" s="4" t="e">
        <f>VLOOKUP(ROUND(A717,2),data!$B$6:$C$209,2,0)</f>
        <v>#N/A</v>
      </c>
      <c r="J717" s="4"/>
      <c r="K717" s="21">
        <f>sigmas!A717</f>
        <v>0</v>
      </c>
      <c r="L717" s="21">
        <f>sigmas!B717</f>
        <v>0</v>
      </c>
      <c r="M717" s="21">
        <f>sigmas!C717</f>
        <v>0</v>
      </c>
      <c r="N717" s="21">
        <f t="shared" si="59"/>
        <v>1</v>
      </c>
      <c r="O717" s="21" t="e">
        <f>LOG(N717/10^(-sgraph!$H$13))</f>
        <v>#VALUE!</v>
      </c>
      <c r="P717" s="21"/>
      <c r="Q717" s="21"/>
      <c r="R717" s="21"/>
    </row>
    <row r="718" spans="1:18" x14ac:dyDescent="0.2">
      <c r="A718" s="17">
        <f>A717+data!$I$2</f>
        <v>8.64999999999986</v>
      </c>
      <c r="B718" s="17">
        <f t="shared" si="56"/>
        <v>2.2387211385690574E-9</v>
      </c>
      <c r="C718" s="17">
        <f>(-data!$B$2)*((B718^3+data!$D$4*B718^2-(data!$F$2+data!$D$4*data!$A$2)*B718-data!$F$2*data!$D$4)/(B718^3+(data!$D$4+data!$C$2)*B718^2+(data!$D$4*data!$C$2-data!$R$2)*B718-data!$D$4*data!$F$2))</f>
        <v>10.005345403578369</v>
      </c>
      <c r="D718" s="4">
        <f>(-data!$B$2)*((B718^3+data!$E$4*B718^2-(data!$F$2+data!$E$4*data!$A$2)*B718-data!$F$2*data!$E$4)/(B718^3+(data!$E$4+data!$C$2)*B718^2+(data!$E$4*data!$C$2-data!$R$2)*B718-data!$E$4*data!$F$2))</f>
        <v>9.9982822818453752</v>
      </c>
      <c r="E718" s="18">
        <f>IF(OR(A718&lt;data!$G$2,A718 &gt;data!$H$2),"",A718)</f>
        <v>8.64999999999986</v>
      </c>
      <c r="F718" s="19">
        <f t="shared" si="55"/>
        <v>10.005345403578369</v>
      </c>
      <c r="G718" s="19">
        <f t="shared" si="57"/>
        <v>9.9982822818453752</v>
      </c>
      <c r="H718" s="4" t="str">
        <f t="shared" si="58"/>
        <v/>
      </c>
      <c r="I718" s="4" t="e">
        <f>VLOOKUP(ROUND(A718,2),data!$B$6:$C$209,2,0)</f>
        <v>#N/A</v>
      </c>
      <c r="J718" s="4"/>
      <c r="K718" s="21">
        <f>sigmas!A718</f>
        <v>0</v>
      </c>
      <c r="L718" s="21">
        <f>sigmas!B718</f>
        <v>0</v>
      </c>
      <c r="M718" s="21">
        <f>sigmas!C718</f>
        <v>0</v>
      </c>
      <c r="N718" s="21">
        <f t="shared" si="59"/>
        <v>1</v>
      </c>
      <c r="O718" s="21" t="e">
        <f>LOG(N718/10^(-sgraph!$H$13))</f>
        <v>#VALUE!</v>
      </c>
      <c r="P718" s="21"/>
      <c r="Q718" s="21"/>
      <c r="R718" s="21"/>
    </row>
    <row r="719" spans="1:18" x14ac:dyDescent="0.2">
      <c r="A719" s="17">
        <f>A718+data!$I$2</f>
        <v>8.6599999999998598</v>
      </c>
      <c r="B719" s="17">
        <f t="shared" si="56"/>
        <v>2.1877616239502545E-9</v>
      </c>
      <c r="C719" s="17">
        <f>(-data!$B$2)*((B719^3+data!$D$4*B719^2-(data!$F$2+data!$D$4*data!$A$2)*B719-data!$F$2*data!$D$4)/(B719^3+(data!$D$4+data!$C$2)*B719^2+(data!$D$4*data!$C$2-data!$R$2)*B719-data!$D$4*data!$F$2))</f>
        <v>10.005470629036175</v>
      </c>
      <c r="D719" s="4">
        <f>(-data!$B$2)*((B719^3+data!$E$4*B719^2-(data!$F$2+data!$E$4*data!$A$2)*B719-data!$F$2*data!$E$4)/(B719^3+(data!$E$4+data!$C$2)*B719^2+(data!$E$4*data!$C$2-data!$R$2)*B719-data!$E$4*data!$F$2))</f>
        <v>9.9985681434820606</v>
      </c>
      <c r="E719" s="18">
        <f>IF(OR(A719&lt;data!$G$2,A719 &gt;data!$H$2),"",A719)</f>
        <v>8.6599999999998598</v>
      </c>
      <c r="F719" s="19">
        <f t="shared" si="55"/>
        <v>10.005470629036175</v>
      </c>
      <c r="G719" s="19">
        <f t="shared" si="57"/>
        <v>9.9985681434820606</v>
      </c>
      <c r="H719" s="4" t="str">
        <f t="shared" si="58"/>
        <v/>
      </c>
      <c r="I719" s="4" t="e">
        <f>VLOOKUP(ROUND(A719,2),data!$B$6:$C$209,2,0)</f>
        <v>#N/A</v>
      </c>
      <c r="J719" s="4"/>
      <c r="K719" s="21"/>
      <c r="L719" s="21"/>
      <c r="M719" s="21"/>
      <c r="N719" s="21"/>
      <c r="O719" s="21"/>
      <c r="P719" s="21"/>
      <c r="Q719" s="21"/>
      <c r="R719" s="21"/>
    </row>
    <row r="720" spans="1:18" x14ac:dyDescent="0.2">
      <c r="A720" s="17">
        <f>A719+data!$I$2</f>
        <v>8.6699999999998596</v>
      </c>
      <c r="B720" s="17">
        <f t="shared" si="56"/>
        <v>2.1379620895029181E-9</v>
      </c>
      <c r="C720" s="17">
        <f>(-data!$B$2)*((B720^3+data!$D$4*B720^2-(data!$F$2+data!$D$4*data!$A$2)*B720-data!$F$2*data!$D$4)/(B720^3+(data!$D$4+data!$C$2)*B720^2+(data!$D$4*data!$C$2-data!$R$2)*B720-data!$D$4*data!$F$2))</f>
        <v>10.005598755893311</v>
      </c>
      <c r="D720" s="4">
        <f>(-data!$B$2)*((B720^3+data!$E$4*B720^2-(data!$F$2+data!$E$4*data!$A$2)*B720-data!$F$2*data!$E$4)/(B720^3+(data!$E$4+data!$C$2)*B720^2+(data!$E$4*data!$C$2-data!$R$2)*B720-data!$E$4*data!$F$2))</f>
        <v>9.998853254999398</v>
      </c>
      <c r="E720" s="18">
        <f>IF(OR(A720&lt;data!$G$2,A720 &gt;data!$H$2),"",A720)</f>
        <v>8.6699999999998596</v>
      </c>
      <c r="F720" s="19">
        <f t="shared" si="55"/>
        <v>10.005598755893311</v>
      </c>
      <c r="G720" s="19">
        <f t="shared" si="57"/>
        <v>9.998853254999398</v>
      </c>
      <c r="H720" s="4" t="str">
        <f t="shared" si="58"/>
        <v/>
      </c>
      <c r="I720" s="4" t="e">
        <f>VLOOKUP(ROUND(A720,2),data!$B$6:$C$209,2,0)</f>
        <v>#N/A</v>
      </c>
      <c r="J720" s="4"/>
      <c r="K720" s="21"/>
      <c r="L720" s="21"/>
      <c r="M720" s="21"/>
      <c r="N720" s="21"/>
      <c r="O720" s="21"/>
      <c r="P720" s="21"/>
      <c r="Q720" s="21"/>
      <c r="R720" s="21"/>
    </row>
    <row r="721" spans="1:18" x14ac:dyDescent="0.2">
      <c r="A721" s="17">
        <f>A720+data!$I$2</f>
        <v>8.6799999999998594</v>
      </c>
      <c r="B721" s="17">
        <f t="shared" si="56"/>
        <v>2.0892961308547102E-9</v>
      </c>
      <c r="C721" s="17">
        <f>(-data!$B$2)*((B721^3+data!$D$4*B721^2-(data!$F$2+data!$D$4*data!$A$2)*B721-data!$F$2*data!$D$4)/(B721^3+(data!$D$4+data!$C$2)*B721^2+(data!$D$4*data!$C$2-data!$R$2)*B721-data!$D$4*data!$F$2))</f>
        <v>10.005729852121945</v>
      </c>
      <c r="D721" s="4">
        <f>(-data!$B$2)*((B721^3+data!$E$4*B721^2-(data!$F$2+data!$E$4*data!$A$2)*B721-data!$F$2*data!$E$4)/(B721^3+(data!$E$4+data!$C$2)*B721^2+(data!$E$4*data!$C$2-data!$R$2)*B721-data!$E$4*data!$F$2))</f>
        <v>9.9991377672630986</v>
      </c>
      <c r="E721" s="18">
        <f>IF(OR(A721&lt;data!$G$2,A721 &gt;data!$H$2),"",A721)</f>
        <v>8.6799999999998594</v>
      </c>
      <c r="F721" s="19">
        <f t="shared" si="55"/>
        <v>10.005729852121945</v>
      </c>
      <c r="G721" s="19">
        <f t="shared" si="57"/>
        <v>9.9991377672630986</v>
      </c>
      <c r="H721" s="4" t="str">
        <f t="shared" si="58"/>
        <v/>
      </c>
      <c r="I721" s="4" t="e">
        <f>VLOOKUP(ROUND(A721,2),data!$B$6:$C$209,2,0)</f>
        <v>#N/A</v>
      </c>
      <c r="J721" s="4"/>
      <c r="K721" s="21"/>
      <c r="L721" s="21"/>
      <c r="M721" s="21"/>
      <c r="N721" s="21"/>
      <c r="O721" s="21"/>
      <c r="P721" s="21"/>
      <c r="Q721" s="21"/>
      <c r="R721" s="21"/>
    </row>
    <row r="722" spans="1:18" x14ac:dyDescent="0.2">
      <c r="A722" s="17">
        <f>A721+data!$I$2</f>
        <v>8.6899999999998592</v>
      </c>
      <c r="B722" s="17">
        <f t="shared" si="56"/>
        <v>2.0417379446701848E-9</v>
      </c>
      <c r="C722" s="17">
        <f>(-data!$B$2)*((B722^3+data!$D$4*B722^2-(data!$F$2+data!$D$4*data!$A$2)*B722-data!$F$2*data!$D$4)/(B722^3+(data!$D$4+data!$C$2)*B722^2+(data!$D$4*data!$C$2-data!$R$2)*B722-data!$D$4*data!$F$2))</f>
        <v>10.005863987270409</v>
      </c>
      <c r="D722" s="4">
        <f>(-data!$B$2)*((B722^3+data!$E$4*B722^2-(data!$F$2+data!$E$4*data!$A$2)*B722-data!$F$2*data!$E$4)/(B722^3+(data!$E$4+data!$C$2)*B722^2+(data!$E$4*data!$C$2-data!$R$2)*B722-data!$E$4*data!$F$2))</f>
        <v>9.9994218308382727</v>
      </c>
      <c r="E722" s="18">
        <f>IF(OR(A722&lt;data!$G$2,A722 &gt;data!$H$2),"",A722)</f>
        <v>8.6899999999998592</v>
      </c>
      <c r="F722" s="19">
        <f t="shared" si="55"/>
        <v>10.005863987270409</v>
      </c>
      <c r="G722" s="19">
        <f t="shared" si="57"/>
        <v>9.9994218308382727</v>
      </c>
      <c r="H722" s="4" t="str">
        <f t="shared" si="58"/>
        <v/>
      </c>
      <c r="I722" s="4" t="e">
        <f>VLOOKUP(ROUND(A722,2),data!$B$6:$C$209,2,0)</f>
        <v>#N/A</v>
      </c>
      <c r="J722" s="4"/>
      <c r="K722" s="21"/>
      <c r="L722" s="21"/>
      <c r="M722" s="21"/>
      <c r="N722" s="21"/>
      <c r="O722" s="21"/>
      <c r="P722" s="21"/>
      <c r="Q722" s="21"/>
      <c r="R722" s="21"/>
    </row>
    <row r="723" spans="1:18" x14ac:dyDescent="0.2">
      <c r="A723" s="17">
        <f>A722+data!$I$2</f>
        <v>8.699999999999859</v>
      </c>
      <c r="B723" s="17">
        <f t="shared" si="56"/>
        <v>1.9952623149695205E-9</v>
      </c>
      <c r="C723" s="17">
        <f>(-data!$B$2)*((B723^3+data!$D$4*B723^2-(data!$F$2+data!$D$4*data!$A$2)*B723-data!$F$2*data!$D$4)/(B723^3+(data!$D$4+data!$C$2)*B723^2+(data!$D$4*data!$C$2-data!$R$2)*B723-data!$D$4*data!$F$2))</f>
        <v>10.006001232500179</v>
      </c>
      <c r="D723" s="4">
        <f>(-data!$B$2)*((B723^3+data!$E$4*B723^2-(data!$F$2+data!$E$4*data!$A$2)*B723-data!$F$2*data!$E$4)/(B723^3+(data!$E$4+data!$C$2)*B723^2+(data!$E$4*data!$C$2-data!$R$2)*B723-data!$E$4*data!$F$2))</f>
        <v>9.9997055960686723</v>
      </c>
      <c r="E723" s="18">
        <f>IF(OR(A723&lt;data!$G$2,A723 &gt;data!$H$2),"",A723)</f>
        <v>8.699999999999859</v>
      </c>
      <c r="F723" s="19">
        <f t="shared" si="55"/>
        <v>10.006001232500179</v>
      </c>
      <c r="G723" s="19">
        <f t="shared" si="57"/>
        <v>9.9997055960686723</v>
      </c>
      <c r="H723" s="4" t="str">
        <f t="shared" si="58"/>
        <v/>
      </c>
      <c r="I723" s="4" t="e">
        <f>VLOOKUP(ROUND(A723,2),data!$B$6:$C$209,2,0)</f>
        <v>#N/A</v>
      </c>
      <c r="J723" s="4"/>
      <c r="K723" s="21"/>
      <c r="L723" s="21"/>
      <c r="M723" s="21"/>
      <c r="N723" s="21"/>
      <c r="O723" s="21"/>
      <c r="P723" s="21"/>
      <c r="Q723" s="21"/>
      <c r="R723" s="21"/>
    </row>
    <row r="724" spans="1:18" x14ac:dyDescent="0.2">
      <c r="A724" s="17">
        <f>A723+data!$I$2</f>
        <v>8.7099999999998587</v>
      </c>
      <c r="B724" s="17">
        <f t="shared" si="56"/>
        <v>1.9498445997586785E-9</v>
      </c>
      <c r="C724" s="17">
        <f>(-data!$B$2)*((B724^3+data!$D$4*B724^2-(data!$F$2+data!$D$4*data!$A$2)*B724-data!$F$2*data!$D$4)/(B724^3+(data!$D$4+data!$C$2)*B724^2+(data!$D$4*data!$C$2-data!$R$2)*B724-data!$D$4*data!$F$2))</f>
        <v>10.006141660623673</v>
      </c>
      <c r="D724" s="4">
        <f>(-data!$B$2)*((B724^3+data!$E$4*B724^2-(data!$F$2+data!$E$4*data!$A$2)*B724-data!$F$2*data!$E$4)/(B724^3+(data!$E$4+data!$C$2)*B724^2+(data!$E$4*data!$C$2-data!$R$2)*B724-data!$E$4*data!$F$2))</f>
        <v>9.9999892131557999</v>
      </c>
      <c r="E724" s="18">
        <f>IF(OR(A724&lt;data!$G$2,A724 &gt;data!$H$2),"",A724)</f>
        <v>8.7099999999998587</v>
      </c>
      <c r="F724" s="19">
        <f t="shared" si="55"/>
        <v>10.006141660623673</v>
      </c>
      <c r="G724" s="19">
        <f t="shared" si="57"/>
        <v>9.9999892131557999</v>
      </c>
      <c r="H724" s="4" t="str">
        <f t="shared" si="58"/>
        <v/>
      </c>
      <c r="I724" s="4" t="e">
        <f>VLOOKUP(ROUND(A724,2),data!$B$6:$C$209,2,0)</f>
        <v>#N/A</v>
      </c>
      <c r="J724" s="4"/>
      <c r="K724" s="21"/>
      <c r="L724" s="21"/>
      <c r="M724" s="21"/>
      <c r="N724" s="21"/>
      <c r="O724" s="21"/>
      <c r="P724" s="21"/>
      <c r="Q724" s="21"/>
      <c r="R724" s="21"/>
    </row>
    <row r="725" spans="1:18" x14ac:dyDescent="0.2">
      <c r="A725" s="17">
        <f>A724+data!$I$2</f>
        <v>8.7199999999998585</v>
      </c>
      <c r="B725" s="17">
        <f t="shared" si="56"/>
        <v>1.9054607179638664E-9</v>
      </c>
      <c r="C725" s="17">
        <f>(-data!$B$2)*((B725^3+data!$D$4*B725^2-(data!$F$2+data!$D$4*data!$A$2)*B725-data!$F$2*data!$D$4)/(B725^3+(data!$D$4+data!$C$2)*B725^2+(data!$D$4*data!$C$2-data!$R$2)*B725-data!$D$4*data!$F$2))</f>
        <v>10.006285346142954</v>
      </c>
      <c r="D725" s="4">
        <f>(-data!$B$2)*((B725^3+data!$E$4*B725^2-(data!$F$2+data!$E$4*data!$A$2)*B725-data!$F$2*data!$E$4)/(B725^3+(data!$E$4+data!$C$2)*B725^2+(data!$E$4*data!$C$2-data!$R$2)*B725-data!$E$4*data!$F$2))</f>
        <v>10.000272832238055</v>
      </c>
      <c r="E725" s="18">
        <f>IF(OR(A725&lt;data!$G$2,A725 &gt;data!$H$2),"",A725)</f>
        <v>8.7199999999998585</v>
      </c>
      <c r="F725" s="19">
        <f t="shared" si="55"/>
        <v>10.006285346142954</v>
      </c>
      <c r="G725" s="19">
        <f t="shared" si="57"/>
        <v>10.000272832238055</v>
      </c>
      <c r="H725" s="4" t="str">
        <f t="shared" si="58"/>
        <v/>
      </c>
      <c r="I725" s="4" t="e">
        <f>VLOOKUP(ROUND(A725,2),data!$B$6:$C$209,2,0)</f>
        <v>#N/A</v>
      </c>
      <c r="J725" s="4"/>
      <c r="K725" s="21"/>
      <c r="L725" s="21"/>
      <c r="M725" s="21"/>
      <c r="N725" s="21"/>
      <c r="O725" s="21"/>
      <c r="P725" s="21"/>
      <c r="Q725" s="21"/>
      <c r="R725" s="21"/>
    </row>
    <row r="726" spans="1:18" x14ac:dyDescent="0.2">
      <c r="A726" s="17">
        <f>A725+data!$I$2</f>
        <v>8.7299999999998583</v>
      </c>
      <c r="B726" s="17">
        <f t="shared" si="56"/>
        <v>1.8620871366634725E-9</v>
      </c>
      <c r="C726" s="17">
        <f>(-data!$B$2)*((B726^3+data!$D$4*B726^2-(data!$F$2+data!$D$4*data!$A$2)*B726-data!$F$2*data!$D$4)/(B726^3+(data!$D$4+data!$C$2)*B726^2+(data!$D$4*data!$C$2-data!$R$2)*B726-data!$D$4*data!$F$2))</f>
        <v>10.006432365289344</v>
      </c>
      <c r="D726" s="4">
        <f>(-data!$B$2)*((B726^3+data!$E$4*B726^2-(data!$F$2+data!$E$4*data!$A$2)*B726-data!$F$2*data!$E$4)/(B726^3+(data!$E$4+data!$C$2)*B726^2+(data!$E$4*data!$C$2-data!$R$2)*B726-data!$E$4*data!$F$2))</f>
        <v>10.000556603469791</v>
      </c>
      <c r="E726" s="18">
        <f>IF(OR(A726&lt;data!$G$2,A726 &gt;data!$H$2),"",A726)</f>
        <v>8.7299999999998583</v>
      </c>
      <c r="F726" s="19">
        <f t="shared" si="55"/>
        <v>10.006432365289344</v>
      </c>
      <c r="G726" s="19">
        <f t="shared" si="57"/>
        <v>10.000556603469791</v>
      </c>
      <c r="H726" s="4" t="str">
        <f t="shared" si="58"/>
        <v/>
      </c>
      <c r="I726" s="4" t="e">
        <f>VLOOKUP(ROUND(A726,2),data!$B$6:$C$209,2,0)</f>
        <v>#N/A</v>
      </c>
      <c r="J726" s="4"/>
      <c r="K726" s="21"/>
      <c r="L726" s="21"/>
      <c r="M726" s="21"/>
      <c r="N726" s="21"/>
      <c r="O726" s="21"/>
      <c r="P726" s="21"/>
      <c r="Q726" s="21"/>
      <c r="R726" s="21"/>
    </row>
    <row r="727" spans="1:18" x14ac:dyDescent="0.2">
      <c r="A727" s="17">
        <f>A726+data!$I$2</f>
        <v>8.7399999999998581</v>
      </c>
      <c r="B727" s="17">
        <f t="shared" si="56"/>
        <v>1.8197008586105747E-9</v>
      </c>
      <c r="C727" s="17">
        <f>(-data!$B$2)*((B727^3+data!$D$4*B727^2-(data!$F$2+data!$D$4*data!$A$2)*B727-data!$F$2*data!$D$4)/(B727^3+(data!$D$4+data!$C$2)*B727^2+(data!$D$4*data!$C$2-data!$R$2)*B727-data!$D$4*data!$F$2))</f>
        <v>10.006582796063913</v>
      </c>
      <c r="D727" s="4">
        <f>(-data!$B$2)*((B727^3+data!$E$4*B727^2-(data!$F$2+data!$E$4*data!$A$2)*B727-data!$F$2*data!$E$4)/(B727^3+(data!$E$4+data!$C$2)*B727^2+(data!$E$4*data!$C$2-data!$R$2)*B727-data!$E$4*data!$F$2))</f>
        <v>10.000840677100484</v>
      </c>
      <c r="E727" s="18">
        <f>IF(OR(A727&lt;data!$G$2,A727 &gt;data!$H$2),"",A727)</f>
        <v>8.7399999999998581</v>
      </c>
      <c r="F727" s="19">
        <f t="shared" si="55"/>
        <v>10.006582796063913</v>
      </c>
      <c r="G727" s="19">
        <f t="shared" si="57"/>
        <v>10.000840677100484</v>
      </c>
      <c r="H727" s="4" t="str">
        <f t="shared" si="58"/>
        <v/>
      </c>
      <c r="I727" s="4" t="e">
        <f>VLOOKUP(ROUND(A727,2),data!$B$6:$C$209,2,0)</f>
        <v>#N/A</v>
      </c>
      <c r="J727" s="4"/>
      <c r="K727" s="21"/>
      <c r="L727" s="21"/>
      <c r="M727" s="21"/>
      <c r="N727" s="21"/>
      <c r="O727" s="21"/>
      <c r="P727" s="21"/>
      <c r="Q727" s="21"/>
      <c r="R727" s="21"/>
    </row>
    <row r="728" spans="1:18" x14ac:dyDescent="0.2">
      <c r="A728" s="17">
        <f>A727+data!$I$2</f>
        <v>8.7499999999998579</v>
      </c>
      <c r="B728" s="17">
        <f t="shared" si="56"/>
        <v>1.778279410039501E-9</v>
      </c>
      <c r="C728" s="17">
        <f>(-data!$B$2)*((B728^3+data!$D$4*B728^2-(data!$F$2+data!$D$4*data!$A$2)*B728-data!$F$2*data!$D$4)/(B728^3+(data!$D$4+data!$C$2)*B728^2+(data!$D$4*data!$C$2-data!$R$2)*B728-data!$D$4*data!$F$2))</f>
        <v>10.006736718278971</v>
      </c>
      <c r="D728" s="4">
        <f>(-data!$B$2)*((B728^3+data!$E$4*B728^2-(data!$F$2+data!$E$4*data!$A$2)*B728-data!$F$2*data!$E$4)/(B728^3+(data!$E$4+data!$C$2)*B728^2+(data!$E$4*data!$C$2-data!$R$2)*B728-data!$E$4*data!$F$2))</f>
        <v>10.001125203553936</v>
      </c>
      <c r="E728" s="18">
        <f>IF(OR(A728&lt;data!$G$2,A728 &gt;data!$H$2),"",A728)</f>
        <v>8.7499999999998579</v>
      </c>
      <c r="F728" s="19">
        <f t="shared" si="55"/>
        <v>10.006736718278971</v>
      </c>
      <c r="G728" s="19">
        <f t="shared" si="57"/>
        <v>10.001125203553936</v>
      </c>
      <c r="H728" s="4" t="str">
        <f t="shared" si="58"/>
        <v/>
      </c>
      <c r="I728" s="4" t="e">
        <f>VLOOKUP(ROUND(A728,2),data!$B$6:$C$209,2,0)</f>
        <v>#N/A</v>
      </c>
      <c r="J728" s="4"/>
      <c r="K728" s="21"/>
      <c r="L728" s="21"/>
      <c r="M728" s="21"/>
      <c r="N728" s="21"/>
      <c r="O728" s="21"/>
      <c r="P728" s="21"/>
      <c r="Q728" s="21"/>
      <c r="R728" s="21"/>
    </row>
    <row r="729" spans="1:18" x14ac:dyDescent="0.2">
      <c r="A729" s="17">
        <f>A728+data!$I$2</f>
        <v>8.7599999999998577</v>
      </c>
      <c r="B729" s="17">
        <f t="shared" si="56"/>
        <v>1.7378008287499408E-9</v>
      </c>
      <c r="C729" s="17">
        <f>(-data!$B$2)*((B729^3+data!$D$4*B729^2-(data!$F$2+data!$D$4*data!$A$2)*B729-data!$F$2*data!$D$4)/(B729^3+(data!$D$4+data!$C$2)*B729^2+(data!$D$4*data!$C$2-data!$R$2)*B729-data!$D$4*data!$F$2))</f>
        <v>10.006894213600487</v>
      </c>
      <c r="D729" s="4">
        <f>(-data!$B$2)*((B729^3+data!$E$4*B729^2-(data!$F$2+data!$E$4*data!$A$2)*B729-data!$F$2*data!$E$4)/(B729^3+(data!$E$4+data!$C$2)*B729^2+(data!$E$4*data!$C$2-data!$R$2)*B729-data!$E$4*data!$F$2))</f>
        <v>10.00141033350763</v>
      </c>
      <c r="E729" s="18">
        <f>IF(OR(A729&lt;data!$G$2,A729 &gt;data!$H$2),"",A729)</f>
        <v>8.7599999999998577</v>
      </c>
      <c r="F729" s="19">
        <f t="shared" si="55"/>
        <v>10.006894213600487</v>
      </c>
      <c r="G729" s="19">
        <f t="shared" si="57"/>
        <v>10.00141033350763</v>
      </c>
      <c r="H729" s="4" t="str">
        <f t="shared" si="58"/>
        <v/>
      </c>
      <c r="I729" s="4" t="e">
        <f>VLOOKUP(ROUND(A729,2),data!$B$6:$C$209,2,0)</f>
        <v>#N/A</v>
      </c>
      <c r="J729" s="4"/>
      <c r="K729" s="21"/>
      <c r="L729" s="21"/>
      <c r="M729" s="21"/>
      <c r="N729" s="21"/>
      <c r="O729" s="21"/>
      <c r="P729" s="21"/>
      <c r="Q729" s="21"/>
      <c r="R729" s="21"/>
    </row>
    <row r="730" spans="1:18" x14ac:dyDescent="0.2">
      <c r="A730" s="17">
        <f>A729+data!$I$2</f>
        <v>8.7699999999998575</v>
      </c>
      <c r="B730" s="17">
        <f t="shared" si="56"/>
        <v>1.6982436524622969E-9</v>
      </c>
      <c r="C730" s="17">
        <f>(-data!$B$2)*((B730^3+data!$D$4*B730^2-(data!$F$2+data!$D$4*data!$A$2)*B730-data!$F$2*data!$D$4)/(B730^3+(data!$D$4+data!$C$2)*B730^2+(data!$D$4*data!$C$2-data!$R$2)*B730-data!$D$4*data!$F$2))</f>
        <v>10.007055365591484</v>
      </c>
      <c r="D730" s="4">
        <f>(-data!$B$2)*((B730^3+data!$E$4*B730^2-(data!$F$2+data!$E$4*data!$A$2)*B730-data!$F$2*data!$E$4)/(B730^3+(data!$E$4+data!$C$2)*B730^2+(data!$E$4*data!$C$2-data!$R$2)*B730-data!$E$4*data!$F$2))</f>
        <v>10.001696217972235</v>
      </c>
      <c r="E730" s="18">
        <f>IF(OR(A730&lt;data!$G$2,A730 &gt;data!$H$2),"",A730)</f>
        <v>8.7699999999998575</v>
      </c>
      <c r="F730" s="19">
        <f t="shared" si="55"/>
        <v>10.007055365591484</v>
      </c>
      <c r="G730" s="19">
        <f t="shared" si="57"/>
        <v>10.001696217972235</v>
      </c>
      <c r="H730" s="4" t="str">
        <f t="shared" si="58"/>
        <v/>
      </c>
      <c r="I730" s="4" t="e">
        <f>VLOOKUP(ROUND(A730,2),data!$B$6:$C$209,2,0)</f>
        <v>#N/A</v>
      </c>
      <c r="J730" s="4"/>
      <c r="K730" s="21"/>
      <c r="L730" s="21"/>
      <c r="M730" s="21"/>
      <c r="N730" s="21"/>
      <c r="O730" s="21"/>
      <c r="P730" s="21"/>
      <c r="Q730" s="21"/>
      <c r="R730" s="21"/>
    </row>
    <row r="731" spans="1:18" x14ac:dyDescent="0.2">
      <c r="A731" s="17">
        <f>A730+data!$I$2</f>
        <v>8.7799999999998573</v>
      </c>
      <c r="B731" s="17">
        <f t="shared" si="56"/>
        <v>1.6595869074381008E-9</v>
      </c>
      <c r="C731" s="17">
        <f>(-data!$B$2)*((B731^3+data!$D$4*B731^2-(data!$F$2+data!$D$4*data!$A$2)*B731-data!$F$2*data!$D$4)/(B731^3+(data!$D$4+data!$C$2)*B731^2+(data!$D$4*data!$C$2-data!$R$2)*B731-data!$D$4*data!$F$2))</f>
        <v>10.007220259756505</v>
      </c>
      <c r="D731" s="4">
        <f>(-data!$B$2)*((B731^3+data!$E$4*B731^2-(data!$F$2+data!$E$4*data!$A$2)*B731-data!$F$2*data!$E$4)/(B731^3+(data!$E$4+data!$C$2)*B731^2+(data!$E$4*data!$C$2-data!$R$2)*B731-data!$E$4*data!$F$2))</f>
        <v>10.001983008371303</v>
      </c>
      <c r="E731" s="18">
        <f>IF(OR(A731&lt;data!$G$2,A731 &gt;data!$H$2),"",A731)</f>
        <v>8.7799999999998573</v>
      </c>
      <c r="F731" s="19">
        <f t="shared" si="55"/>
        <v>10.007220259756505</v>
      </c>
      <c r="G731" s="19">
        <f t="shared" si="57"/>
        <v>10.001983008371303</v>
      </c>
      <c r="H731" s="4" t="str">
        <f t="shared" si="58"/>
        <v/>
      </c>
      <c r="I731" s="4" t="e">
        <f>VLOOKUP(ROUND(A731,2),data!$B$6:$C$209,2,0)</f>
        <v>#N/A</v>
      </c>
      <c r="J731" s="4"/>
      <c r="K731" s="21"/>
      <c r="L731" s="21"/>
      <c r="M731" s="21"/>
      <c r="N731" s="21"/>
      <c r="O731" s="21"/>
      <c r="P731" s="21"/>
      <c r="Q731" s="21"/>
      <c r="R731" s="21"/>
    </row>
    <row r="732" spans="1:18" x14ac:dyDescent="0.2">
      <c r="A732" s="17">
        <f>A731+data!$I$2</f>
        <v>8.789999999999857</v>
      </c>
      <c r="B732" s="17">
        <f t="shared" si="56"/>
        <v>1.621810097359458E-9</v>
      </c>
      <c r="C732" s="17">
        <f>(-data!$B$2)*((B732^3+data!$D$4*B732^2-(data!$F$2+data!$D$4*data!$A$2)*B732-data!$F$2*data!$D$4)/(B732^3+(data!$D$4+data!$C$2)*B732^2+(data!$D$4*data!$C$2-data!$R$2)*B732-data!$D$4*data!$F$2))</f>
        <v>10.007388983587029</v>
      </c>
      <c r="D732" s="4">
        <f>(-data!$B$2)*((B732^3+data!$E$4*B732^2-(data!$F$2+data!$E$4*data!$A$2)*B732-data!$F$2*data!$E$4)/(B732^3+(data!$E$4+data!$C$2)*B732^2+(data!$E$4*data!$C$2-data!$R$2)*B732-data!$E$4*data!$F$2))</f>
        <v>10.00227085662125</v>
      </c>
      <c r="E732" s="18">
        <f>IF(OR(A732&lt;data!$G$2,A732 &gt;data!$H$2),"",A732)</f>
        <v>8.789999999999857</v>
      </c>
      <c r="F732" s="19">
        <f t="shared" si="55"/>
        <v>10.007388983587029</v>
      </c>
      <c r="G732" s="19">
        <f t="shared" si="57"/>
        <v>10.00227085662125</v>
      </c>
      <c r="H732" s="4" t="str">
        <f t="shared" si="58"/>
        <v/>
      </c>
      <c r="I732" s="4" t="e">
        <f>VLOOKUP(ROUND(A732,2),data!$B$6:$C$209,2,0)</f>
        <v>#N/A</v>
      </c>
      <c r="J732" s="4"/>
      <c r="K732" s="21"/>
      <c r="L732" s="21"/>
      <c r="M732" s="21"/>
      <c r="N732" s="21"/>
      <c r="O732" s="21"/>
      <c r="P732" s="21"/>
      <c r="Q732" s="21"/>
      <c r="R732" s="21"/>
    </row>
    <row r="733" spans="1:18" x14ac:dyDescent="0.2">
      <c r="A733" s="17">
        <f>A732+data!$I$2</f>
        <v>8.7999999999998568</v>
      </c>
      <c r="B733" s="17">
        <f t="shared" si="56"/>
        <v>1.5848931924616352E-9</v>
      </c>
      <c r="C733" s="17">
        <f>(-data!$B$2)*((B733^3+data!$D$4*B733^2-(data!$F$2+data!$D$4*data!$A$2)*B733-data!$F$2*data!$D$4)/(B733^3+(data!$D$4+data!$C$2)*B733^2+(data!$D$4*data!$C$2-data!$R$2)*B733-data!$D$4*data!$F$2))</f>
        <v>10.007561626608039</v>
      </c>
      <c r="D733" s="4">
        <f>(-data!$B$2)*((B733^3+data!$E$4*B733^2-(data!$F$2+data!$E$4*data!$A$2)*B733-data!$F$2*data!$E$4)/(B733^3+(data!$E$4+data!$C$2)*B733^2+(data!$E$4*data!$C$2-data!$R$2)*B733-data!$E$4*data!$F$2))</f>
        <v>10.002559915211574</v>
      </c>
      <c r="E733" s="18">
        <f>IF(OR(A733&lt;data!$G$2,A733 &gt;data!$H$2),"",A733)</f>
        <v>8.7999999999998568</v>
      </c>
      <c r="F733" s="19">
        <f t="shared" si="55"/>
        <v>10.007561626608039</v>
      </c>
      <c r="G733" s="19">
        <f t="shared" si="57"/>
        <v>10.002559915211574</v>
      </c>
      <c r="H733" s="4" t="str">
        <f t="shared" si="58"/>
        <v/>
      </c>
      <c r="I733" s="4" t="e">
        <f>VLOOKUP(ROUND(A733,2),data!$B$6:$C$209,2,0)</f>
        <v>#N/A</v>
      </c>
      <c r="J733" s="4"/>
      <c r="K733" s="21"/>
      <c r="L733" s="21"/>
      <c r="M733" s="21"/>
      <c r="N733" s="21"/>
      <c r="O733" s="21"/>
      <c r="P733" s="21"/>
      <c r="Q733" s="21"/>
      <c r="R733" s="21"/>
    </row>
    <row r="734" spans="1:18" x14ac:dyDescent="0.2">
      <c r="A734" s="17">
        <f>A733+data!$I$2</f>
        <v>8.8099999999998566</v>
      </c>
      <c r="B734" s="17">
        <f t="shared" si="56"/>
        <v>1.5488166189129913E-9</v>
      </c>
      <c r="C734" s="17">
        <f>(-data!$B$2)*((B734^3+data!$D$4*B734^2-(data!$F$2+data!$D$4*data!$A$2)*B734-data!$F$2*data!$D$4)/(B734^3+(data!$D$4+data!$C$2)*B734^2+(data!$D$4*data!$C$2-data!$R$2)*B734-data!$D$4*data!$F$2))</f>
        <v>10.007738280425595</v>
      </c>
      <c r="D734" s="4">
        <f>(-data!$B$2)*((B734^3+data!$E$4*B734^2-(data!$F$2+data!$E$4*data!$A$2)*B734-data!$F$2*data!$E$4)/(B734^3+(data!$E$4+data!$C$2)*B734^2+(data!$E$4*data!$C$2-data!$R$2)*B734-data!$E$4*data!$F$2))</f>
        <v>10.002850337285446</v>
      </c>
      <c r="E734" s="18">
        <f>IF(OR(A734&lt;data!$G$2,A734 &gt;data!$H$2),"",A734)</f>
        <v>8.8099999999998566</v>
      </c>
      <c r="F734" s="19">
        <f t="shared" si="55"/>
        <v>10.007738280425595</v>
      </c>
      <c r="G734" s="19">
        <f t="shared" si="57"/>
        <v>10.002850337285446</v>
      </c>
      <c r="H734" s="4" t="str">
        <f t="shared" si="58"/>
        <v/>
      </c>
      <c r="I734" s="4" t="e">
        <f>VLOOKUP(ROUND(A734,2),data!$B$6:$C$209,2,0)</f>
        <v>#N/A</v>
      </c>
      <c r="J734" s="4"/>
      <c r="K734" s="21"/>
      <c r="L734" s="21"/>
      <c r="M734" s="21"/>
      <c r="N734" s="21"/>
      <c r="O734" s="21"/>
      <c r="P734" s="21"/>
      <c r="Q734" s="21"/>
      <c r="R734" s="21"/>
    </row>
    <row r="735" spans="1:18" x14ac:dyDescent="0.2">
      <c r="A735" s="17">
        <f>A734+data!$I$2</f>
        <v>8.8199999999998564</v>
      </c>
      <c r="B735" s="17">
        <f t="shared" si="56"/>
        <v>1.5135612484367069E-9</v>
      </c>
      <c r="C735" s="17">
        <f>(-data!$B$2)*((B735^3+data!$D$4*B735^2-(data!$F$2+data!$D$4*data!$A$2)*B735-data!$F$2*data!$D$4)/(B735^3+(data!$D$4+data!$C$2)*B735^2+(data!$D$4*data!$C$2-data!$R$2)*B735-data!$D$4*data!$F$2))</f>
        <v>10.007919038775567</v>
      </c>
      <c r="D735" s="4">
        <f>(-data!$B$2)*((B735^3+data!$E$4*B735^2-(data!$F$2+data!$E$4*data!$A$2)*B735-data!$F$2*data!$E$4)/(B735^3+(data!$E$4+data!$C$2)*B735^2+(data!$E$4*data!$C$2-data!$R$2)*B735-data!$E$4*data!$F$2))</f>
        <v>10.003142276720665</v>
      </c>
      <c r="E735" s="18">
        <f>IF(OR(A735&lt;data!$G$2,A735 &gt;data!$H$2),"",A735)</f>
        <v>8.8199999999998564</v>
      </c>
      <c r="F735" s="19">
        <f t="shared" si="55"/>
        <v>10.007919038775567</v>
      </c>
      <c r="G735" s="19">
        <f t="shared" si="57"/>
        <v>10.003142276720665</v>
      </c>
      <c r="H735" s="4" t="str">
        <f t="shared" si="58"/>
        <v/>
      </c>
      <c r="I735" s="4" t="e">
        <f>VLOOKUP(ROUND(A735,2),data!$B$6:$C$209,2,0)</f>
        <v>#N/A</v>
      </c>
      <c r="J735" s="4"/>
      <c r="K735" s="21"/>
      <c r="L735" s="21"/>
      <c r="M735" s="21"/>
      <c r="N735" s="21"/>
      <c r="O735" s="21"/>
      <c r="P735" s="21"/>
      <c r="Q735" s="21"/>
      <c r="R735" s="21"/>
    </row>
    <row r="736" spans="1:18" x14ac:dyDescent="0.2">
      <c r="A736" s="17">
        <f>A735+data!$I$2</f>
        <v>8.8299999999998562</v>
      </c>
      <c r="B736" s="17">
        <f t="shared" si="56"/>
        <v>1.4791083881686946E-9</v>
      </c>
      <c r="C736" s="17">
        <f>(-data!$B$2)*((B736^3+data!$D$4*B736^2-(data!$F$2+data!$D$4*data!$A$2)*B736-data!$F$2*data!$D$4)/(B736^3+(data!$D$4+data!$C$2)*B736^2+(data!$D$4*data!$C$2-data!$R$2)*B736-data!$D$4*data!$F$2))</f>
        <v>10.008103997573475</v>
      </c>
      <c r="D736" s="4">
        <f>(-data!$B$2)*((B736^3+data!$E$4*B736^2-(data!$F$2+data!$E$4*data!$A$2)*B736-data!$F$2*data!$E$4)/(B736^3+(data!$E$4+data!$C$2)*B736^2+(data!$E$4*data!$C$2-data!$R$2)*B736-data!$E$4*data!$F$2))</f>
        <v>10.003435888210982</v>
      </c>
      <c r="E736" s="18">
        <f>IF(OR(A736&lt;data!$G$2,A736 &gt;data!$H$2),"",A736)</f>
        <v>8.8299999999998562</v>
      </c>
      <c r="F736" s="19">
        <f t="shared" si="55"/>
        <v>10.008103997573475</v>
      </c>
      <c r="G736" s="19">
        <f t="shared" si="57"/>
        <v>10.003435888210982</v>
      </c>
      <c r="H736" s="4" t="str">
        <f t="shared" si="58"/>
        <v/>
      </c>
      <c r="I736" s="4" t="e">
        <f>VLOOKUP(ROUND(A736,2),data!$B$6:$C$209,2,0)</f>
        <v>#N/A</v>
      </c>
      <c r="J736" s="4"/>
      <c r="K736" s="21"/>
      <c r="L736" s="21"/>
      <c r="M736" s="21"/>
      <c r="N736" s="21"/>
      <c r="O736" s="21"/>
      <c r="P736" s="21"/>
      <c r="Q736" s="21"/>
      <c r="R736" s="21"/>
    </row>
    <row r="737" spans="1:18" x14ac:dyDescent="0.2">
      <c r="A737" s="17">
        <f>A736+data!$I$2</f>
        <v>8.839999999999856</v>
      </c>
      <c r="B737" s="17">
        <f t="shared" si="56"/>
        <v>1.4454397707464039E-9</v>
      </c>
      <c r="C737" s="17">
        <f>(-data!$B$2)*((B737^3+data!$D$4*B737^2-(data!$F$2+data!$D$4*data!$A$2)*B737-data!$F$2*data!$D$4)/(B737^3+(data!$D$4+data!$C$2)*B737^2+(data!$D$4*data!$C$2-data!$R$2)*B737-data!$D$4*data!$F$2))</f>
        <v>10.008293254965508</v>
      </c>
      <c r="D737" s="4">
        <f>(-data!$B$2)*((B737^3+data!$E$4*B737^2-(data!$F$2+data!$E$4*data!$A$2)*B737-data!$F$2*data!$E$4)/(B737^3+(data!$E$4+data!$C$2)*B737^2+(data!$E$4*data!$C$2-data!$R$2)*B737-data!$E$4*data!$F$2))</f>
        <v>10.00373132734796</v>
      </c>
      <c r="E737" s="18">
        <f>IF(OR(A737&lt;data!$G$2,A737 &gt;data!$H$2),"",A737)</f>
        <v>8.839999999999856</v>
      </c>
      <c r="F737" s="19">
        <f t="shared" si="55"/>
        <v>10.008293254965508</v>
      </c>
      <c r="G737" s="19">
        <f t="shared" si="57"/>
        <v>10.00373132734796</v>
      </c>
      <c r="H737" s="4" t="str">
        <f t="shared" si="58"/>
        <v/>
      </c>
      <c r="I737" s="4" t="e">
        <f>VLOOKUP(ROUND(A737,2),data!$B$6:$C$209,2,0)</f>
        <v>#N/A</v>
      </c>
      <c r="J737" s="4"/>
      <c r="K737" s="21"/>
      <c r="L737" s="21"/>
      <c r="M737" s="21"/>
      <c r="N737" s="21"/>
      <c r="O737" s="21"/>
      <c r="P737" s="21"/>
      <c r="Q737" s="21"/>
      <c r="R737" s="21"/>
    </row>
    <row r="738" spans="1:18" x14ac:dyDescent="0.2">
      <c r="A738" s="17">
        <f>A737+data!$I$2</f>
        <v>8.8499999999998558</v>
      </c>
      <c r="B738" s="17">
        <f t="shared" si="56"/>
        <v>1.4125375446232201E-9</v>
      </c>
      <c r="C738" s="17">
        <f>(-data!$B$2)*((B738^3+data!$D$4*B738^2-(data!$F$2+data!$D$4*data!$A$2)*B738-data!$F$2*data!$D$4)/(B738^3+(data!$D$4+data!$C$2)*B738^2+(data!$D$4*data!$C$2-data!$R$2)*B738-data!$D$4*data!$F$2))</f>
        <v>10.008486911380743</v>
      </c>
      <c r="D738" s="4">
        <f>(-data!$B$2)*((B738^3+data!$E$4*B738^2-(data!$F$2+data!$E$4*data!$A$2)*B738-data!$F$2*data!$E$4)/(B738^3+(data!$E$4+data!$C$2)*B738^2+(data!$E$4*data!$C$2-data!$R$2)*B738-data!$E$4*data!$F$2))</f>
        <v>10.004028750703267</v>
      </c>
      <c r="E738" s="18">
        <f>IF(OR(A738&lt;data!$G$2,A738 &gt;data!$H$2),"",A738)</f>
        <v>8.8499999999998558</v>
      </c>
      <c r="F738" s="19">
        <f t="shared" si="55"/>
        <v>10.008486911380743</v>
      </c>
      <c r="G738" s="19">
        <f t="shared" si="57"/>
        <v>10.004028750703267</v>
      </c>
      <c r="H738" s="4" t="str">
        <f t="shared" si="58"/>
        <v/>
      </c>
      <c r="I738" s="4" t="e">
        <f>VLOOKUP(ROUND(A738,2),data!$B$6:$C$209,2,0)</f>
        <v>#N/A</v>
      </c>
      <c r="J738" s="4"/>
      <c r="K738" s="21"/>
      <c r="L738" s="21"/>
      <c r="M738" s="21"/>
      <c r="N738" s="21"/>
      <c r="O738" s="21"/>
      <c r="P738" s="21"/>
      <c r="Q738" s="21"/>
      <c r="R738" s="21"/>
    </row>
    <row r="739" spans="1:18" x14ac:dyDescent="0.2">
      <c r="A739" s="17">
        <f>A738+data!$I$2</f>
        <v>8.8599999999998555</v>
      </c>
      <c r="B739" s="17">
        <f t="shared" si="56"/>
        <v>1.38038426460334E-9</v>
      </c>
      <c r="C739" s="17">
        <f>(-data!$B$2)*((B739^3+data!$D$4*B739^2-(data!$F$2+data!$D$4*data!$A$2)*B739-data!$F$2*data!$D$4)/(B739^3+(data!$D$4+data!$C$2)*B739^2+(data!$D$4*data!$C$2-data!$R$2)*B739-data!$D$4*data!$F$2))</f>
        <v>10.00868506958455</v>
      </c>
      <c r="D739" s="4">
        <f>(-data!$B$2)*((B739^3+data!$E$4*B739^2-(data!$F$2+data!$E$4*data!$A$2)*B739-data!$F$2*data!$E$4)/(B739^3+(data!$E$4+data!$C$2)*B739^2+(data!$E$4*data!$C$2-data!$R$2)*B739-data!$E$4*data!$F$2))</f>
        <v>10.004328315911534</v>
      </c>
      <c r="E739" s="18">
        <f>IF(OR(A739&lt;data!$G$2,A739 &gt;data!$H$2),"",A739)</f>
        <v>8.8599999999998555</v>
      </c>
      <c r="F739" s="19">
        <f t="shared" si="55"/>
        <v>10.00868506958455</v>
      </c>
      <c r="G739" s="19">
        <f t="shared" si="57"/>
        <v>10.004328315911534</v>
      </c>
      <c r="H739" s="4" t="str">
        <f t="shared" si="58"/>
        <v/>
      </c>
      <c r="I739" s="4" t="e">
        <f>VLOOKUP(ROUND(A739,2),data!$B$6:$C$209,2,0)</f>
        <v>#N/A</v>
      </c>
      <c r="J739" s="4"/>
      <c r="K739" s="21"/>
      <c r="L739" s="21"/>
      <c r="M739" s="21"/>
      <c r="N739" s="21"/>
      <c r="O739" s="21"/>
      <c r="P739" s="21"/>
      <c r="Q739" s="21"/>
      <c r="R739" s="21"/>
    </row>
    <row r="740" spans="1:18" x14ac:dyDescent="0.2">
      <c r="A740" s="17">
        <f>A739+data!$I$2</f>
        <v>8.8699999999998553</v>
      </c>
      <c r="B740" s="17">
        <f t="shared" si="56"/>
        <v>1.3489628825920985E-9</v>
      </c>
      <c r="C740" s="17">
        <f>(-data!$B$2)*((B740^3+data!$D$4*B740^2-(data!$F$2+data!$D$4*data!$A$2)*B740-data!$F$2*data!$D$4)/(B740^3+(data!$D$4+data!$C$2)*B740^2+(data!$D$4*data!$C$2-data!$R$2)*B740-data!$D$4*data!$F$2))</f>
        <v>10.008887834733267</v>
      </c>
      <c r="D740" s="4">
        <f>(-data!$B$2)*((B740^3+data!$E$4*B740^2-(data!$F$2+data!$E$4*data!$A$2)*B740-data!$F$2*data!$E$4)/(B740^3+(data!$E$4+data!$C$2)*B740^2+(data!$E$4*data!$C$2-data!$R$2)*B740-data!$E$4*data!$F$2))</f>
        <v>10.004630181753816</v>
      </c>
      <c r="E740" s="18">
        <f>IF(OR(A740&lt;data!$G$2,A740 &gt;data!$H$2),"",A740)</f>
        <v>8.8699999999998553</v>
      </c>
      <c r="F740" s="19">
        <f t="shared" si="55"/>
        <v>10.008887834733267</v>
      </c>
      <c r="G740" s="19">
        <f t="shared" si="57"/>
        <v>10.004630181753816</v>
      </c>
      <c r="H740" s="4" t="str">
        <f t="shared" si="58"/>
        <v/>
      </c>
      <c r="I740" s="4" t="e">
        <f>VLOOKUP(ROUND(A740,2),data!$B$6:$C$209,2,0)</f>
        <v>#N/A</v>
      </c>
      <c r="J740" s="4"/>
      <c r="K740" s="21"/>
      <c r="L740" s="21"/>
      <c r="M740" s="21"/>
      <c r="N740" s="21"/>
      <c r="O740" s="21"/>
      <c r="P740" s="21"/>
      <c r="Q740" s="21"/>
      <c r="R740" s="21"/>
    </row>
    <row r="741" spans="1:18" x14ac:dyDescent="0.2">
      <c r="A741" s="17">
        <f>A740+data!$I$2</f>
        <v>8.8799999999998551</v>
      </c>
      <c r="B741" s="17">
        <f t="shared" si="56"/>
        <v>1.3182567385568421E-9</v>
      </c>
      <c r="C741" s="17">
        <f>(-data!$B$2)*((B741^3+data!$D$4*B741^2-(data!$F$2+data!$D$4*data!$A$2)*B741-data!$F$2*data!$D$4)/(B741^3+(data!$D$4+data!$C$2)*B741^2+(data!$D$4*data!$C$2-data!$R$2)*B741-data!$D$4*data!$F$2))</f>
        <v>10.009095314430152</v>
      </c>
      <c r="D741" s="4">
        <f>(-data!$B$2)*((B741^3+data!$E$4*B741^2-(data!$F$2+data!$E$4*data!$A$2)*B741-data!$F$2*data!$E$4)/(B741^3+(data!$E$4+data!$C$2)*B741^2+(data!$E$4*data!$C$2-data!$R$2)*B741-data!$E$4*data!$F$2))</f>
        <v>10.004934508241664</v>
      </c>
      <c r="E741" s="18">
        <f>IF(OR(A741&lt;data!$G$2,A741 &gt;data!$H$2),"",A741)</f>
        <v>8.8799999999998551</v>
      </c>
      <c r="F741" s="19">
        <f t="shared" si="55"/>
        <v>10.009095314430152</v>
      </c>
      <c r="G741" s="19">
        <f t="shared" si="57"/>
        <v>10.004934508241664</v>
      </c>
      <c r="H741" s="4" t="str">
        <f t="shared" si="58"/>
        <v/>
      </c>
      <c r="I741" s="4" t="e">
        <f>VLOOKUP(ROUND(A741,2),data!$B$6:$C$209,2,0)</f>
        <v>#N/A</v>
      </c>
      <c r="J741" s="4"/>
      <c r="K741" s="21"/>
      <c r="L741" s="21"/>
      <c r="M741" s="21"/>
      <c r="N741" s="21"/>
      <c r="O741" s="21"/>
      <c r="P741" s="21"/>
      <c r="Q741" s="21"/>
      <c r="R741" s="21"/>
    </row>
    <row r="742" spans="1:18" x14ac:dyDescent="0.2">
      <c r="A742" s="17">
        <f>A741+data!$I$2</f>
        <v>8.8899999999998549</v>
      </c>
      <c r="B742" s="17">
        <f t="shared" si="56"/>
        <v>1.2882495516935638E-9</v>
      </c>
      <c r="C742" s="17">
        <f>(-data!$B$2)*((B742^3+data!$D$4*B742^2-(data!$F$2+data!$D$4*data!$A$2)*B742-data!$F$2*data!$D$4)/(B742^3+(data!$D$4+data!$C$2)*B742^2+(data!$D$4*data!$C$2-data!$R$2)*B742-data!$D$4*data!$F$2))</f>
        <v>10.009307618782636</v>
      </c>
      <c r="D742" s="4">
        <f>(-data!$B$2)*((B742^3+data!$E$4*B742^2-(data!$F$2+data!$E$4*data!$A$2)*B742-data!$F$2*data!$E$4)/(B742^3+(data!$E$4+data!$C$2)*B742^2+(data!$E$4*data!$C$2-data!$R$2)*B742-data!$E$4*data!$F$2))</f>
        <v>10.005241456701869</v>
      </c>
      <c r="E742" s="18">
        <f>IF(OR(A742&lt;data!$G$2,A742 &gt;data!$H$2),"",A742)</f>
        <v>8.8899999999998549</v>
      </c>
      <c r="F742" s="19">
        <f t="shared" si="55"/>
        <v>10.009307618782636</v>
      </c>
      <c r="G742" s="19">
        <f t="shared" si="57"/>
        <v>10.005241456701869</v>
      </c>
      <c r="H742" s="4" t="str">
        <f t="shared" si="58"/>
        <v/>
      </c>
      <c r="I742" s="4" t="e">
        <f>VLOOKUP(ROUND(A742,2),data!$B$6:$C$209,2,0)</f>
        <v>#N/A</v>
      </c>
      <c r="J742" s="4"/>
      <c r="K742" s="21"/>
      <c r="L742" s="21"/>
      <c r="M742" s="21"/>
      <c r="N742" s="21"/>
      <c r="O742" s="21"/>
      <c r="P742" s="21"/>
      <c r="Q742" s="21"/>
      <c r="R742" s="21"/>
    </row>
    <row r="743" spans="1:18" x14ac:dyDescent="0.2">
      <c r="A743" s="17">
        <f>A742+data!$I$2</f>
        <v>8.8999999999998547</v>
      </c>
      <c r="B743" s="17">
        <f t="shared" si="56"/>
        <v>1.2589254117945873E-9</v>
      </c>
      <c r="C743" s="17">
        <f>(-data!$B$2)*((B743^3+data!$D$4*B743^2-(data!$F$2+data!$D$4*data!$A$2)*B743-data!$F$2*data!$D$4)/(B743^3+(data!$D$4+data!$C$2)*B743^2+(data!$D$4*data!$C$2-data!$R$2)*B743-data!$D$4*data!$F$2))</f>
        <v>10.009524860460903</v>
      </c>
      <c r="D743" s="4">
        <f>(-data!$B$2)*((B743^3+data!$E$4*B743^2-(data!$F$2+data!$E$4*data!$A$2)*B743-data!$F$2*data!$E$4)/(B743^3+(data!$E$4+data!$C$2)*B743^2+(data!$E$4*data!$C$2-data!$R$2)*B743-data!$E$4*data!$F$2))</f>
        <v>10.005551189861944</v>
      </c>
      <c r="E743" s="18">
        <f>IF(OR(A743&lt;data!$G$2,A743 &gt;data!$H$2),"",A743)</f>
        <v>8.8999999999998547</v>
      </c>
      <c r="F743" s="19">
        <f t="shared" si="55"/>
        <v>10.009524860460903</v>
      </c>
      <c r="G743" s="19">
        <f t="shared" si="57"/>
        <v>10.005551189861944</v>
      </c>
      <c r="H743" s="4" t="str">
        <f t="shared" si="58"/>
        <v/>
      </c>
      <c r="I743" s="4" t="e">
        <f>VLOOKUP(ROUND(A743,2),data!$B$6:$C$209,2,0)</f>
        <v>#N/A</v>
      </c>
      <c r="J743" s="4"/>
      <c r="K743" s="21"/>
      <c r="L743" s="21"/>
      <c r="M743" s="21"/>
      <c r="N743" s="21"/>
      <c r="O743" s="21"/>
      <c r="P743" s="21"/>
      <c r="Q743" s="21"/>
      <c r="R743" s="21"/>
    </row>
    <row r="744" spans="1:18" x14ac:dyDescent="0.2">
      <c r="A744" s="17">
        <f>A743+data!$I$2</f>
        <v>8.9099999999998545</v>
      </c>
      <c r="B744" s="17">
        <f t="shared" si="56"/>
        <v>1.2302687708127923E-9</v>
      </c>
      <c r="C744" s="17">
        <f>(-data!$B$2)*((B744^3+data!$D$4*B744^2-(data!$F$2+data!$D$4*data!$A$2)*B744-data!$F$2*data!$D$4)/(B744^3+(data!$D$4+data!$C$2)*B744^2+(data!$D$4*data!$C$2-data!$R$2)*B744-data!$D$4*data!$F$2))</f>
        <v>10.009747154757871</v>
      </c>
      <c r="D744" s="4">
        <f>(-data!$B$2)*((B744^3+data!$E$4*B744^2-(data!$F$2+data!$E$4*data!$A$2)*B744-data!$F$2*data!$E$4)/(B744^3+(data!$E$4+data!$C$2)*B744^2+(data!$E$4*data!$C$2-data!$R$2)*B744-data!$E$4*data!$F$2))</f>
        <v>10.005863871936365</v>
      </c>
      <c r="E744" s="18">
        <f>IF(OR(A744&lt;data!$G$2,A744 &gt;data!$H$2),"",A744)</f>
        <v>8.9099999999998545</v>
      </c>
      <c r="F744" s="19">
        <f t="shared" si="55"/>
        <v>10.009747154757871</v>
      </c>
      <c r="G744" s="19">
        <f t="shared" si="57"/>
        <v>10.005863871936365</v>
      </c>
      <c r="H744" s="4" t="str">
        <f t="shared" si="58"/>
        <v/>
      </c>
      <c r="I744" s="4" t="e">
        <f>VLOOKUP(ROUND(A744,2),data!$B$6:$C$209,2,0)</f>
        <v>#N/A</v>
      </c>
      <c r="J744" s="4"/>
      <c r="K744" s="21"/>
      <c r="L744" s="21"/>
      <c r="M744" s="21"/>
      <c r="N744" s="21"/>
      <c r="O744" s="21"/>
      <c r="P744" s="21"/>
      <c r="Q744" s="21"/>
      <c r="R744" s="21"/>
    </row>
    <row r="745" spans="1:18" x14ac:dyDescent="0.2">
      <c r="A745" s="17">
        <f>A744+data!$I$2</f>
        <v>8.9199999999998543</v>
      </c>
      <c r="B745" s="17">
        <f t="shared" si="56"/>
        <v>1.2022644346178144E-9</v>
      </c>
      <c r="C745" s="17">
        <f>(-data!$B$2)*((B745^3+data!$D$4*B745^2-(data!$F$2+data!$D$4*data!$A$2)*B745-data!$F$2*data!$D$4)/(B745^3+(data!$D$4+data!$C$2)*B745^2+(data!$D$4*data!$C$2-data!$R$2)*B745-data!$D$4*data!$F$2))</f>
        <v>10.009974619650526</v>
      </c>
      <c r="D745" s="4">
        <f>(-data!$B$2)*((B745^3+data!$E$4*B745^2-(data!$F$2+data!$E$4*data!$A$2)*B745-data!$F$2*data!$E$4)/(B745^3+(data!$E$4+data!$C$2)*B745^2+(data!$E$4*data!$C$2-data!$R$2)*B745-data!$E$4*data!$F$2))</f>
        <v>10.0061796687136</v>
      </c>
      <c r="E745" s="18">
        <f>IF(OR(A745&lt;data!$G$2,A745 &gt;data!$H$2),"",A745)</f>
        <v>8.9199999999998543</v>
      </c>
      <c r="F745" s="19">
        <f t="shared" si="55"/>
        <v>10.009974619650526</v>
      </c>
      <c r="G745" s="19">
        <f t="shared" si="57"/>
        <v>10.0061796687136</v>
      </c>
      <c r="H745" s="4" t="str">
        <f t="shared" si="58"/>
        <v/>
      </c>
      <c r="I745" s="4" t="e">
        <f>VLOOKUP(ROUND(A745,2),data!$B$6:$C$209,2,0)</f>
        <v>#N/A</v>
      </c>
      <c r="J745" s="4"/>
      <c r="K745" s="21"/>
      <c r="L745" s="21"/>
      <c r="M745" s="21"/>
      <c r="N745" s="21"/>
      <c r="O745" s="21"/>
      <c r="P745" s="21"/>
      <c r="Q745" s="21"/>
      <c r="R745" s="21"/>
    </row>
    <row r="746" spans="1:18" x14ac:dyDescent="0.2">
      <c r="A746" s="17">
        <f>A745+data!$I$2</f>
        <v>8.9299999999998541</v>
      </c>
      <c r="B746" s="17">
        <f t="shared" si="56"/>
        <v>1.174897554939922E-9</v>
      </c>
      <c r="C746" s="17">
        <f>(-data!$B$2)*((B746^3+data!$D$4*B746^2-(data!$F$2+data!$D$4*data!$A$2)*B746-data!$F$2*data!$D$4)/(B746^3+(data!$D$4+data!$C$2)*B746^2+(data!$D$4*data!$C$2-data!$R$2)*B746-data!$D$4*data!$F$2))</f>
        <v>10.010207375862732</v>
      </c>
      <c r="D746" s="4">
        <f>(-data!$B$2)*((B746^3+data!$E$4*B746^2-(data!$F$2+data!$E$4*data!$A$2)*B746-data!$F$2*data!$E$4)/(B746^3+(data!$E$4+data!$C$2)*B746^2+(data!$E$4*data!$C$2-data!$R$2)*B746-data!$E$4*data!$F$2))</f>
        <v>10.006498747644031</v>
      </c>
      <c r="E746" s="18">
        <f>IF(OR(A746&lt;data!$G$2,A746 &gt;data!$H$2),"",A746)</f>
        <v>8.9299999999998541</v>
      </c>
      <c r="F746" s="19">
        <f t="shared" si="55"/>
        <v>10.010207375862732</v>
      </c>
      <c r="G746" s="19">
        <f t="shared" si="57"/>
        <v>10.006498747644031</v>
      </c>
      <c r="H746" s="4" t="str">
        <f t="shared" si="58"/>
        <v/>
      </c>
      <c r="I746" s="4" t="e">
        <f>VLOOKUP(ROUND(A746,2),data!$B$6:$C$209,2,0)</f>
        <v>#N/A</v>
      </c>
      <c r="J746" s="4"/>
      <c r="K746" s="21"/>
      <c r="L746" s="21"/>
      <c r="M746" s="21"/>
      <c r="N746" s="21"/>
      <c r="O746" s="21"/>
      <c r="P746" s="21"/>
      <c r="Q746" s="21"/>
      <c r="R746" s="21"/>
    </row>
    <row r="747" spans="1:18" x14ac:dyDescent="0.2">
      <c r="A747" s="17">
        <f>A746+data!$I$2</f>
        <v>8.9399999999998538</v>
      </c>
      <c r="B747" s="17">
        <f t="shared" si="56"/>
        <v>1.1481536214972664E-9</v>
      </c>
      <c r="C747" s="17">
        <f>(-data!$B$2)*((B747^3+data!$D$4*B747^2-(data!$F$2+data!$D$4*data!$A$2)*B747-data!$F$2*data!$D$4)/(B747^3+(data!$D$4+data!$C$2)*B747^2+(data!$D$4*data!$C$2-data!$R$2)*B747-data!$D$4*data!$F$2))</f>
        <v>10.010445546929493</v>
      </c>
      <c r="D747" s="4">
        <f>(-data!$B$2)*((B747^3+data!$E$4*B747^2-(data!$F$2+data!$E$4*data!$A$2)*B747-data!$F$2*data!$E$4)/(B747^3+(data!$E$4+data!$C$2)*B747^2+(data!$E$4*data!$C$2-data!$R$2)*B747-data!$E$4*data!$F$2))</f>
        <v>10.006821277928767</v>
      </c>
      <c r="E747" s="18">
        <f>IF(OR(A747&lt;data!$G$2,A747 &gt;data!$H$2),"",A747)</f>
        <v>8.9399999999998538</v>
      </c>
      <c r="F747" s="19">
        <f t="shared" si="55"/>
        <v>10.010445546929493</v>
      </c>
      <c r="G747" s="19">
        <f t="shared" si="57"/>
        <v>10.006821277928767</v>
      </c>
      <c r="H747" s="4" t="str">
        <f t="shared" si="58"/>
        <v/>
      </c>
      <c r="I747" s="4" t="e">
        <f>VLOOKUP(ROUND(A747,2),data!$B$6:$C$209,2,0)</f>
        <v>#N/A</v>
      </c>
      <c r="J747" s="4"/>
      <c r="K747" s="21"/>
      <c r="L747" s="21"/>
      <c r="M747" s="21"/>
      <c r="N747" s="21"/>
      <c r="O747" s="21"/>
      <c r="P747" s="21"/>
      <c r="Q747" s="21"/>
      <c r="R747" s="21"/>
    </row>
    <row r="748" spans="1:18" x14ac:dyDescent="0.2">
      <c r="A748" s="17">
        <f>A747+data!$I$2</f>
        <v>8.9499999999998536</v>
      </c>
      <c r="B748" s="17">
        <f t="shared" si="56"/>
        <v>1.1220184543023384E-9</v>
      </c>
      <c r="C748" s="17">
        <f>(-data!$B$2)*((B748^3+data!$D$4*B748^2-(data!$F$2+data!$D$4*data!$A$2)*B748-data!$F$2*data!$D$4)/(B748^3+(data!$D$4+data!$C$2)*B748^2+(data!$D$4*data!$C$2-data!$R$2)*B748-data!$D$4*data!$F$2))</f>
        <v>10.010689259262705</v>
      </c>
      <c r="D748" s="4">
        <f>(-data!$B$2)*((B748^3+data!$E$4*B748^2-(data!$F$2+data!$E$4*data!$A$2)*B748-data!$F$2*data!$E$4)/(B748^3+(data!$E$4+data!$C$2)*B748^2+(data!$E$4*data!$C$2-data!$R$2)*B748-data!$E$4*data!$F$2))</f>
        <v>10.007147430609368</v>
      </c>
      <c r="E748" s="18">
        <f>IF(OR(A748&lt;data!$G$2,A748 &gt;data!$H$2),"",A748)</f>
        <v>8.9499999999998536</v>
      </c>
      <c r="F748" s="19">
        <f t="shared" si="55"/>
        <v>10.010689259262705</v>
      </c>
      <c r="G748" s="19">
        <f t="shared" si="57"/>
        <v>10.007147430609368</v>
      </c>
      <c r="H748" s="4" t="str">
        <f t="shared" si="58"/>
        <v/>
      </c>
      <c r="I748" s="4" t="e">
        <f>VLOOKUP(ROUND(A748,2),data!$B$6:$C$209,2,0)</f>
        <v>#N/A</v>
      </c>
      <c r="J748" s="4"/>
      <c r="K748" s="21"/>
      <c r="L748" s="21"/>
      <c r="M748" s="21"/>
      <c r="N748" s="21"/>
      <c r="O748" s="21"/>
      <c r="P748" s="21"/>
      <c r="Q748" s="21"/>
      <c r="R748" s="21"/>
    </row>
    <row r="749" spans="1:18" x14ac:dyDescent="0.2">
      <c r="A749" s="17">
        <f>A748+data!$I$2</f>
        <v>8.9599999999998534</v>
      </c>
      <c r="B749" s="17">
        <f t="shared" si="56"/>
        <v>1.0964781961435516E-9</v>
      </c>
      <c r="C749" s="17">
        <f>(-data!$B$2)*((B749^3+data!$D$4*B749^2-(data!$F$2+data!$D$4*data!$A$2)*B749-data!$F$2*data!$D$4)/(B749^3+(data!$D$4+data!$C$2)*B749^2+(data!$D$4*data!$C$2-data!$R$2)*B749-data!$D$4*data!$F$2))</f>
        <v>10.010938642218475</v>
      </c>
      <c r="D749" s="4">
        <f>(-data!$B$2)*((B749^3+data!$E$4*B749^2-(data!$F$2+data!$E$4*data!$A$2)*B749-data!$F$2*data!$E$4)/(B749^3+(data!$E$4+data!$C$2)*B749^2+(data!$E$4*data!$C$2-data!$R$2)*B749-data!$E$4*data!$F$2))</f>
        <v>10.007477378658658</v>
      </c>
      <c r="E749" s="18">
        <f>IF(OR(A749&lt;data!$G$2,A749 &gt;data!$H$2),"",A749)</f>
        <v>8.9599999999998534</v>
      </c>
      <c r="F749" s="19">
        <f t="shared" si="55"/>
        <v>10.010938642218475</v>
      </c>
      <c r="G749" s="19">
        <f t="shared" si="57"/>
        <v>10.007477378658658</v>
      </c>
      <c r="H749" s="4" t="str">
        <f t="shared" si="58"/>
        <v/>
      </c>
      <c r="I749" s="4" t="e">
        <f>VLOOKUP(ROUND(A749,2),data!$B$6:$C$209,2,0)</f>
        <v>#N/A</v>
      </c>
      <c r="J749" s="4"/>
      <c r="K749" s="21"/>
      <c r="L749" s="21"/>
      <c r="M749" s="21"/>
      <c r="N749" s="21"/>
      <c r="O749" s="21"/>
      <c r="P749" s="21"/>
      <c r="Q749" s="21"/>
      <c r="R749" s="21"/>
    </row>
    <row r="750" spans="1:18" x14ac:dyDescent="0.2">
      <c r="A750" s="17">
        <f>A749+data!$I$2</f>
        <v>8.9699999999998532</v>
      </c>
      <c r="B750" s="17">
        <f t="shared" si="56"/>
        <v>1.0715193052379647E-9</v>
      </c>
      <c r="C750" s="17">
        <f>(-data!$B$2)*((B750^3+data!$D$4*B750^2-(data!$F$2+data!$D$4*data!$A$2)*B750-data!$F$2*data!$D$4)/(B750^3+(data!$D$4+data!$C$2)*B750^2+(data!$D$4*data!$C$2-data!$R$2)*B750-data!$D$4*data!$F$2))</f>
        <v>10.011193828165988</v>
      </c>
      <c r="D750" s="4">
        <f>(-data!$B$2)*((B750^3+data!$E$4*B750^2-(data!$F$2+data!$E$4*data!$A$2)*B750-data!$F$2*data!$E$4)/(B750^3+(data!$E$4+data!$C$2)*B750^2+(data!$E$4*data!$C$2-data!$R$2)*B750-data!$E$4*data!$F$2))</f>
        <v>10.007811297072463</v>
      </c>
      <c r="E750" s="18">
        <f>IF(OR(A750&lt;data!$G$2,A750 &gt;data!$H$2),"",A750)</f>
        <v>8.9699999999998532</v>
      </c>
      <c r="F750" s="19">
        <f t="shared" si="55"/>
        <v>10.011193828165988</v>
      </c>
      <c r="G750" s="19">
        <f t="shared" si="57"/>
        <v>10.007811297072463</v>
      </c>
      <c r="H750" s="4" t="str">
        <f t="shared" si="58"/>
        <v/>
      </c>
      <c r="I750" s="4" t="e">
        <f>VLOOKUP(ROUND(A750,2),data!$B$6:$C$209,2,0)</f>
        <v>#N/A</v>
      </c>
      <c r="J750" s="4"/>
      <c r="K750" s="21"/>
      <c r="L750" s="21"/>
      <c r="M750" s="21"/>
      <c r="N750" s="21"/>
      <c r="O750" s="21"/>
      <c r="P750" s="21"/>
      <c r="Q750" s="21"/>
      <c r="R750" s="21"/>
    </row>
    <row r="751" spans="1:18" x14ac:dyDescent="0.2">
      <c r="A751" s="17">
        <f>A750+data!$I$2</f>
        <v>8.979999999999853</v>
      </c>
      <c r="B751" s="17">
        <f t="shared" si="56"/>
        <v>1.0471285480512535E-9</v>
      </c>
      <c r="C751" s="17">
        <f>(-data!$B$2)*((B751^3+data!$D$4*B751^2-(data!$F$2+data!$D$4*data!$A$2)*B751-data!$F$2*data!$D$4)/(B751^3+(data!$D$4+data!$C$2)*B751^2+(data!$D$4*data!$C$2-data!$R$2)*B751-data!$D$4*data!$F$2))</f>
        <v>10.011454952557994</v>
      </c>
      <c r="D751" s="4">
        <f>(-data!$B$2)*((B751^3+data!$E$4*B751^2-(data!$F$2+data!$E$4*data!$A$2)*B751-data!$F$2*data!$E$4)/(B751^3+(data!$E$4+data!$C$2)*B751^2+(data!$E$4*data!$C$2-data!$R$2)*B751-data!$E$4*data!$F$2))</f>
        <v>10.008149362962561</v>
      </c>
      <c r="E751" s="18">
        <f>IF(OR(A751&lt;data!$G$2,A751 &gt;data!$H$2),"",A751)</f>
        <v>8.979999999999853</v>
      </c>
      <c r="F751" s="19">
        <f t="shared" si="55"/>
        <v>10.011454952557994</v>
      </c>
      <c r="G751" s="19">
        <f t="shared" si="57"/>
        <v>10.008149362962561</v>
      </c>
      <c r="H751" s="4" t="str">
        <f t="shared" si="58"/>
        <v/>
      </c>
      <c r="I751" s="4" t="e">
        <f>VLOOKUP(ROUND(A751,2),data!$B$6:$C$209,2,0)</f>
        <v>#N/A</v>
      </c>
      <c r="J751" s="4"/>
      <c r="K751" s="21"/>
      <c r="L751" s="21"/>
      <c r="M751" s="21"/>
      <c r="N751" s="21"/>
      <c r="O751" s="21"/>
      <c r="P751" s="21"/>
      <c r="Q751" s="21"/>
      <c r="R751" s="21"/>
    </row>
    <row r="752" spans="1:18" x14ac:dyDescent="0.2">
      <c r="A752" s="17">
        <f>A751+data!$I$2</f>
        <v>8.9899999999998528</v>
      </c>
      <c r="B752" s="17">
        <f t="shared" si="56"/>
        <v>1.0232929922811002E-9</v>
      </c>
      <c r="C752" s="17">
        <f>(-data!$B$2)*((B752^3+data!$D$4*B752^2-(data!$F$2+data!$D$4*data!$A$2)*B752-data!$F$2*data!$D$4)/(B752^3+(data!$D$4+data!$C$2)*B752^2+(data!$D$4*data!$C$2-data!$R$2)*B752-data!$D$4*data!$F$2))</f>
        <v>10.011722154002946</v>
      </c>
      <c r="D752" s="4">
        <f>(-data!$B$2)*((B752^3+data!$E$4*B752^2-(data!$F$2+data!$E$4*data!$A$2)*B752-data!$F$2*data!$E$4)/(B752^3+(data!$E$4+data!$C$2)*B752^2+(data!$E$4*data!$C$2-data!$R$2)*B752-data!$E$4*data!$F$2))</f>
        <v>10.008491755650706</v>
      </c>
      <c r="E752" s="18">
        <f>IF(OR(A752&lt;data!$G$2,A752 &gt;data!$H$2),"",A752)</f>
        <v>8.9899999999998528</v>
      </c>
      <c r="F752" s="19">
        <f t="shared" si="55"/>
        <v>10.011722154002946</v>
      </c>
      <c r="G752" s="19">
        <f t="shared" si="57"/>
        <v>10.008491755650706</v>
      </c>
      <c r="H752" s="4" t="str">
        <f t="shared" si="58"/>
        <v/>
      </c>
      <c r="I752" s="4" t="e">
        <f>VLOOKUP(ROUND(A752,2),data!$B$6:$C$209,2,0)</f>
        <v>#N/A</v>
      </c>
      <c r="J752" s="4"/>
      <c r="K752" s="21"/>
      <c r="L752" s="21"/>
      <c r="M752" s="21"/>
      <c r="N752" s="21"/>
      <c r="O752" s="21"/>
      <c r="P752" s="21"/>
      <c r="Q752" s="21"/>
      <c r="R752" s="21"/>
    </row>
    <row r="753" spans="1:18" x14ac:dyDescent="0.2">
      <c r="A753" s="17">
        <f>A752+data!$I$2</f>
        <v>8.9999999999998526</v>
      </c>
      <c r="B753" s="17">
        <f t="shared" si="56"/>
        <v>1.0000000000003382E-9</v>
      </c>
      <c r="C753" s="17">
        <f>(-data!$B$2)*((B753^3+data!$D$4*B753^2-(data!$F$2+data!$D$4*data!$A$2)*B753-data!$F$2*data!$D$4)/(B753^3+(data!$D$4+data!$C$2)*B753^2+(data!$D$4*data!$C$2-data!$R$2)*B753-data!$D$4*data!$F$2))</f>
        <v>10.011995574338831</v>
      </c>
      <c r="D753" s="4">
        <f>(-data!$B$2)*((B753^3+data!$E$4*B753^2-(data!$F$2+data!$E$4*data!$A$2)*B753-data!$F$2*data!$E$4)/(B753^3+(data!$E$4+data!$C$2)*B753^2+(data!$E$4*data!$C$2-data!$R$2)*B753-data!$E$4*data!$F$2))</f>
        <v>10.008838656763853</v>
      </c>
      <c r="E753" s="18">
        <f>IF(OR(A753&lt;data!$G$2,A753 &gt;data!$H$2),"",A753)</f>
        <v>8.9999999999998526</v>
      </c>
      <c r="F753" s="19">
        <f t="shared" si="55"/>
        <v>10.011995574338831</v>
      </c>
      <c r="G753" s="19">
        <f t="shared" si="57"/>
        <v>10.008838656763853</v>
      </c>
      <c r="H753" s="4" t="str">
        <f t="shared" si="58"/>
        <v/>
      </c>
      <c r="I753" s="4" t="e">
        <f>VLOOKUP(ROUND(A753,2),data!$B$6:$C$209,2,0)</f>
        <v>#N/A</v>
      </c>
      <c r="J753" s="4"/>
      <c r="K753" s="21"/>
      <c r="L753" s="21"/>
      <c r="M753" s="21"/>
      <c r="N753" s="21"/>
      <c r="O753" s="21"/>
      <c r="P753" s="21"/>
      <c r="Q753" s="21"/>
      <c r="R753" s="21"/>
    </row>
    <row r="754" spans="1:18" x14ac:dyDescent="0.2">
      <c r="A754" s="17">
        <f>A753+data!$I$2</f>
        <v>9.0099999999998523</v>
      </c>
      <c r="B754" s="17">
        <f t="shared" si="56"/>
        <v>9.7723722095614122E-10</v>
      </c>
      <c r="C754" s="17">
        <f>(-data!$B$2)*((B754^3+data!$D$4*B754^2-(data!$F$2+data!$D$4*data!$A$2)*B754-data!$F$2*data!$D$4)/(B754^3+(data!$D$4+data!$C$2)*B754^2+(data!$D$4*data!$C$2-data!$R$2)*B754-data!$D$4*data!$F$2))</f>
        <v>10.012275358708706</v>
      </c>
      <c r="D754" s="4">
        <f>(-data!$B$2)*((B754^3+data!$E$4*B754^2-(data!$F$2+data!$E$4*data!$A$2)*B754-data!$F$2*data!$E$4)/(B754^3+(data!$E$4+data!$C$2)*B754^2+(data!$E$4*data!$C$2-data!$R$2)*B754-data!$E$4*data!$F$2))</f>
        <v>10.009190250330663</v>
      </c>
      <c r="E754" s="18">
        <f>IF(OR(A754&lt;data!$G$2,A754 &gt;data!$H$2),"",A754)</f>
        <v>9.0099999999998523</v>
      </c>
      <c r="F754" s="19">
        <f t="shared" si="55"/>
        <v>10.012275358708706</v>
      </c>
      <c r="G754" s="19">
        <f t="shared" si="57"/>
        <v>10.009190250330663</v>
      </c>
      <c r="H754" s="4" t="str">
        <f t="shared" si="58"/>
        <v/>
      </c>
      <c r="I754" s="4" t="e">
        <f>VLOOKUP(ROUND(A754,2),data!$B$6:$C$209,2,0)</f>
        <v>#N/A</v>
      </c>
      <c r="J754" s="4"/>
      <c r="K754" s="21"/>
      <c r="L754" s="21"/>
      <c r="M754" s="21"/>
      <c r="N754" s="21"/>
      <c r="O754" s="21"/>
      <c r="P754" s="21"/>
      <c r="Q754" s="21"/>
      <c r="R754" s="21"/>
    </row>
    <row r="755" spans="1:18" x14ac:dyDescent="0.2">
      <c r="A755" s="17">
        <f>A754+data!$I$2</f>
        <v>9.0199999999998521</v>
      </c>
      <c r="B755" s="17">
        <f t="shared" si="56"/>
        <v>9.54992586021759E-10</v>
      </c>
      <c r="C755" s="17">
        <f>(-data!$B$2)*((B755^3+data!$D$4*B755^2-(data!$F$2+data!$D$4*data!$A$2)*B755-data!$F$2*data!$D$4)/(B755^3+(data!$D$4+data!$C$2)*B755^2+(data!$D$4*data!$C$2-data!$R$2)*B755-data!$D$4*data!$F$2))</f>
        <v>10.012561655638045</v>
      </c>
      <c r="D755" s="4">
        <f>(-data!$B$2)*((B755^3+data!$E$4*B755^2-(data!$F$2+data!$E$4*data!$A$2)*B755-data!$F$2*data!$E$4)/(B755^3+(data!$E$4+data!$C$2)*B755^2+(data!$E$4*data!$C$2-data!$R$2)*B755-data!$E$4*data!$F$2))</f>
        <v>10.009546722879275</v>
      </c>
      <c r="E755" s="18">
        <f>IF(OR(A755&lt;data!$G$2,A755 &gt;data!$H$2),"",A755)</f>
        <v>9.0199999999998521</v>
      </c>
      <c r="F755" s="19">
        <f t="shared" si="55"/>
        <v>10.012561655638045</v>
      </c>
      <c r="G755" s="19">
        <f t="shared" si="57"/>
        <v>10.009546722879275</v>
      </c>
      <c r="H755" s="4" t="str">
        <f t="shared" si="58"/>
        <v/>
      </c>
      <c r="I755" s="4" t="e">
        <f>VLOOKUP(ROUND(A755,2),data!$B$6:$C$209,2,0)</f>
        <v>#N/A</v>
      </c>
      <c r="J755" s="4"/>
      <c r="K755" s="21"/>
      <c r="L755" s="21"/>
      <c r="M755" s="21"/>
      <c r="N755" s="21"/>
      <c r="O755" s="21"/>
      <c r="P755" s="21"/>
      <c r="Q755" s="21"/>
      <c r="R755" s="21"/>
    </row>
    <row r="756" spans="1:18" x14ac:dyDescent="0.2">
      <c r="A756" s="17">
        <f>A755+data!$I$2</f>
        <v>9.0299999999998519</v>
      </c>
      <c r="B756" s="17">
        <f t="shared" si="56"/>
        <v>9.3325430079730697E-10</v>
      </c>
      <c r="C756" s="17">
        <f>(-data!$B$2)*((B756^3+data!$D$4*B756^2-(data!$F$2+data!$D$4*data!$A$2)*B756-data!$F$2*data!$D$4)/(B756^3+(data!$D$4+data!$C$2)*B756^2+(data!$D$4*data!$C$2-data!$R$2)*B756-data!$D$4*data!$F$2))</f>
        <v>10.012854617113852</v>
      </c>
      <c r="D756" s="4">
        <f>(-data!$B$2)*((B756^3+data!$E$4*B756^2-(data!$F$2+data!$E$4*data!$A$2)*B756-data!$F$2*data!$E$4)/(B756^3+(data!$E$4+data!$C$2)*B756^2+(data!$E$4*data!$C$2-data!$R$2)*B756-data!$E$4*data!$F$2))</f>
        <v>10.009908263536431</v>
      </c>
      <c r="E756" s="18">
        <f>IF(OR(A756&lt;data!$G$2,A756 &gt;data!$H$2),"",A756)</f>
        <v>9.0299999999998519</v>
      </c>
      <c r="F756" s="19">
        <f t="shared" si="55"/>
        <v>10.012854617113852</v>
      </c>
      <c r="G756" s="19">
        <f t="shared" si="57"/>
        <v>10.009908263536431</v>
      </c>
      <c r="H756" s="4" t="str">
        <f t="shared" si="58"/>
        <v/>
      </c>
      <c r="I756" s="4" t="e">
        <f>VLOOKUP(ROUND(A756,2),data!$B$6:$C$209,2,0)</f>
        <v>#N/A</v>
      </c>
      <c r="J756" s="4"/>
      <c r="K756" s="21"/>
      <c r="L756" s="21"/>
      <c r="M756" s="21"/>
      <c r="N756" s="21"/>
      <c r="O756" s="21"/>
      <c r="P756" s="21"/>
      <c r="Q756" s="21"/>
      <c r="R756" s="21"/>
    </row>
    <row r="757" spans="1:18" x14ac:dyDescent="0.2">
      <c r="A757" s="17">
        <f>A756+data!$I$2</f>
        <v>9.0399999999998517</v>
      </c>
      <c r="B757" s="17">
        <f t="shared" si="56"/>
        <v>9.1201083935621862E-10</v>
      </c>
      <c r="C757" s="17">
        <f>(-data!$B$2)*((B757^3+data!$D$4*B757^2-(data!$F$2+data!$D$4*data!$A$2)*B757-data!$F$2*data!$D$4)/(B757^3+(data!$D$4+data!$C$2)*B757^2+(data!$D$4*data!$C$2-data!$R$2)*B757-data!$D$4*data!$F$2))</f>
        <v>10.013154398665661</v>
      </c>
      <c r="D757" s="4">
        <f>(-data!$B$2)*((B757^3+data!$E$4*B757^2-(data!$F$2+data!$E$4*data!$A$2)*B757-data!$F$2*data!$E$4)/(B757^3+(data!$E$4+data!$C$2)*B757^2+(data!$E$4*data!$C$2-data!$R$2)*B757-data!$E$4*data!$F$2))</f>
        <v>10.010275064128029</v>
      </c>
      <c r="E757" s="18">
        <f>IF(OR(A757&lt;data!$G$2,A757 &gt;data!$H$2),"",A757)</f>
        <v>9.0399999999998517</v>
      </c>
      <c r="F757" s="19">
        <f t="shared" si="55"/>
        <v>10.013154398665661</v>
      </c>
      <c r="G757" s="19">
        <f t="shared" si="57"/>
        <v>10.010275064128029</v>
      </c>
      <c r="H757" s="4" t="str">
        <f t="shared" si="58"/>
        <v/>
      </c>
      <c r="I757" s="4" t="e">
        <f>VLOOKUP(ROUND(A757,2),data!$B$6:$C$209,2,0)</f>
        <v>#N/A</v>
      </c>
      <c r="J757" s="4"/>
      <c r="K757" s="21"/>
      <c r="L757" s="21"/>
      <c r="M757" s="21"/>
      <c r="N757" s="21"/>
      <c r="O757" s="21"/>
      <c r="P757" s="21"/>
      <c r="Q757" s="21"/>
      <c r="R757" s="21"/>
    </row>
    <row r="758" spans="1:18" x14ac:dyDescent="0.2">
      <c r="A758" s="17">
        <f>A757+data!$I$2</f>
        <v>9.0499999999998515</v>
      </c>
      <c r="B758" s="17">
        <f t="shared" si="56"/>
        <v>8.9125093813404726E-10</v>
      </c>
      <c r="C758" s="17">
        <f>(-data!$B$2)*((B758^3+data!$D$4*B758^2-(data!$F$2+data!$D$4*data!$A$2)*B758-data!$F$2*data!$D$4)/(B758^3+(data!$D$4+data!$C$2)*B758^2+(data!$D$4*data!$C$2-data!$R$2)*B758-data!$D$4*data!$F$2))</f>
        <v>10.013461159448388</v>
      </c>
      <c r="D758" s="4">
        <f>(-data!$B$2)*((B758^3+data!$E$4*B758^2-(data!$F$2+data!$E$4*data!$A$2)*B758-data!$F$2*data!$E$4)/(B758^3+(data!$E$4+data!$C$2)*B758^2+(data!$E$4*data!$C$2-data!$R$2)*B758-data!$E$4*data!$F$2))</f>
        <v>10.010647319281068</v>
      </c>
      <c r="E758" s="18">
        <f>IF(OR(A758&lt;data!$G$2,A758 &gt;data!$H$2),"",A758)</f>
        <v>9.0499999999998515</v>
      </c>
      <c r="F758" s="19">
        <f t="shared" si="55"/>
        <v>10.013461159448388</v>
      </c>
      <c r="G758" s="19">
        <f t="shared" si="57"/>
        <v>10.010647319281068</v>
      </c>
      <c r="H758" s="4" t="str">
        <f t="shared" si="58"/>
        <v/>
      </c>
      <c r="I758" s="4" t="e">
        <f>VLOOKUP(ROUND(A758,2),data!$B$6:$C$209,2,0)</f>
        <v>#N/A</v>
      </c>
      <c r="J758" s="4"/>
      <c r="K758" s="21"/>
      <c r="L758" s="21"/>
      <c r="M758" s="21"/>
      <c r="N758" s="21"/>
      <c r="O758" s="21"/>
      <c r="P758" s="21"/>
      <c r="Q758" s="21"/>
      <c r="R758" s="21"/>
    </row>
    <row r="759" spans="1:18" x14ac:dyDescent="0.2">
      <c r="A759" s="17">
        <f>A758+data!$I$2</f>
        <v>9.0599999999998513</v>
      </c>
      <c r="B759" s="17">
        <f t="shared" si="56"/>
        <v>8.7096358995637566E-10</v>
      </c>
      <c r="C759" s="17">
        <f>(-data!$B$2)*((B759^3+data!$D$4*B759^2-(data!$F$2+data!$D$4*data!$A$2)*B759-data!$F$2*data!$D$4)/(B759^3+(data!$D$4+data!$C$2)*B759^2+(data!$D$4*data!$C$2-data!$R$2)*B759-data!$D$4*data!$F$2))</f>
        <v>10.013775062327209</v>
      </c>
      <c r="D759" s="4">
        <f>(-data!$B$2)*((B759^3+data!$E$4*B759^2-(data!$F$2+data!$E$4*data!$A$2)*B759-data!$F$2*data!$E$4)/(B759^3+(data!$E$4+data!$C$2)*B759^2+(data!$E$4*data!$C$2-data!$R$2)*B759-data!$E$4*data!$F$2))</f>
        <v>10.011025226527222</v>
      </c>
      <c r="E759" s="18">
        <f>IF(OR(A759&lt;data!$G$2,A759 &gt;data!$H$2),"",A759)</f>
        <v>9.0599999999998513</v>
      </c>
      <c r="F759" s="19">
        <f t="shared" si="55"/>
        <v>10.013775062327209</v>
      </c>
      <c r="G759" s="19">
        <f t="shared" si="57"/>
        <v>10.011025226527222</v>
      </c>
      <c r="H759" s="4" t="str">
        <f t="shared" si="58"/>
        <v/>
      </c>
      <c r="I759" s="4" t="e">
        <f>VLOOKUP(ROUND(A759,2),data!$B$6:$C$209,2,0)</f>
        <v>#N/A</v>
      </c>
      <c r="J759" s="4"/>
      <c r="K759" s="21"/>
      <c r="L759" s="21"/>
      <c r="M759" s="21"/>
      <c r="N759" s="21"/>
      <c r="O759" s="21"/>
      <c r="P759" s="21"/>
      <c r="Q759" s="21"/>
      <c r="R759" s="21"/>
    </row>
    <row r="760" spans="1:18" x14ac:dyDescent="0.2">
      <c r="A760" s="17">
        <f>A759+data!$I$2</f>
        <v>9.0699999999998511</v>
      </c>
      <c r="B760" s="17">
        <f t="shared" si="56"/>
        <v>8.5113803820266792E-10</v>
      </c>
      <c r="C760" s="17">
        <f>(-data!$B$2)*((B760^3+data!$D$4*B760^2-(data!$F$2+data!$D$4*data!$A$2)*B760-data!$F$2*data!$D$4)/(B760^3+(data!$D$4+data!$C$2)*B760^2+(data!$D$4*data!$C$2-data!$R$2)*B760-data!$D$4*data!$F$2))</f>
        <v>10.014096273964327</v>
      </c>
      <c r="D760" s="4">
        <f>(-data!$B$2)*((B760^3+data!$E$4*B760^2-(data!$F$2+data!$E$4*data!$A$2)*B760-data!$F$2*data!$E$4)/(B760^3+(data!$E$4+data!$C$2)*B760^2+(data!$E$4*data!$C$2-data!$R$2)*B760-data!$E$4*data!$F$2))</f>
        <v>10.011408986407833</v>
      </c>
      <c r="E760" s="18">
        <f>IF(OR(A760&lt;data!$G$2,A760 &gt;data!$H$2),"",A760)</f>
        <v>9.0699999999998511</v>
      </c>
      <c r="F760" s="19">
        <f t="shared" si="55"/>
        <v>10.014096273964327</v>
      </c>
      <c r="G760" s="19">
        <f t="shared" si="57"/>
        <v>10.011408986407833</v>
      </c>
      <c r="H760" s="4" t="str">
        <f t="shared" si="58"/>
        <v/>
      </c>
      <c r="I760" s="4" t="e">
        <f>VLOOKUP(ROUND(A760,2),data!$B$6:$C$209,2,0)</f>
        <v>#N/A</v>
      </c>
      <c r="J760" s="4"/>
      <c r="K760" s="21"/>
      <c r="L760" s="21"/>
      <c r="M760" s="21"/>
      <c r="N760" s="21"/>
      <c r="O760" s="21"/>
      <c r="P760" s="21"/>
      <c r="Q760" s="21"/>
      <c r="R760" s="21"/>
    </row>
    <row r="761" spans="1:18" x14ac:dyDescent="0.2">
      <c r="A761" s="17">
        <f>A760+data!$I$2</f>
        <v>9.0799999999998509</v>
      </c>
      <c r="B761" s="17">
        <f t="shared" si="56"/>
        <v>8.3176377110295598E-10</v>
      </c>
      <c r="C761" s="17">
        <f>(-data!$B$2)*((B761^3+data!$D$4*B761^2-(data!$F$2+data!$D$4*data!$A$2)*B761-data!$F$2*data!$D$4)/(B761^3+(data!$D$4+data!$C$2)*B761^2+(data!$D$4*data!$C$2-data!$R$2)*B761-data!$D$4*data!$F$2))</f>
        <v>10.014424964907839</v>
      </c>
      <c r="D761" s="4">
        <f>(-data!$B$2)*((B761^3+data!$E$4*B761^2-(data!$F$2+data!$E$4*data!$A$2)*B761-data!$F$2*data!$E$4)/(B761^3+(data!$E$4+data!$C$2)*B761^2+(data!$E$4*data!$C$2-data!$R$2)*B761-data!$E$4*data!$F$2))</f>
        <v>10.011798802580648</v>
      </c>
      <c r="E761" s="18">
        <f>IF(OR(A761&lt;data!$G$2,A761 &gt;data!$H$2),"",A761)</f>
        <v>9.0799999999998509</v>
      </c>
      <c r="F761" s="19">
        <f t="shared" si="55"/>
        <v>10.014424964907839</v>
      </c>
      <c r="G761" s="19">
        <f t="shared" si="57"/>
        <v>10.011798802580648</v>
      </c>
      <c r="H761" s="4" t="str">
        <f t="shared" si="58"/>
        <v/>
      </c>
      <c r="I761" s="4" t="e">
        <f>VLOOKUP(ROUND(A761,2),data!$B$6:$C$209,2,0)</f>
        <v>#N/A</v>
      </c>
      <c r="J761" s="4"/>
      <c r="K761" s="21"/>
      <c r="L761" s="21"/>
      <c r="M761" s="21"/>
      <c r="N761" s="21"/>
      <c r="O761" s="21"/>
      <c r="P761" s="21"/>
      <c r="Q761" s="21"/>
      <c r="R761" s="21"/>
    </row>
    <row r="762" spans="1:18" x14ac:dyDescent="0.2">
      <c r="A762" s="17">
        <f>A761+data!$I$2</f>
        <v>9.0899999999998506</v>
      </c>
      <c r="B762" s="17">
        <f t="shared" si="56"/>
        <v>8.1283051616437778E-10</v>
      </c>
      <c r="C762" s="17">
        <f>(-data!$B$2)*((B762^3+data!$D$4*B762^2-(data!$F$2+data!$D$4*data!$A$2)*B762-data!$F$2*data!$D$4)/(B762^3+(data!$D$4+data!$C$2)*B762^2+(data!$D$4*data!$C$2-data!$R$2)*B762-data!$D$4*data!$F$2))</f>
        <v>10.014761309682665</v>
      </c>
      <c r="D762" s="4">
        <f>(-data!$B$2)*((B762^3+data!$E$4*B762^2-(data!$F$2+data!$E$4*data!$A$2)*B762-data!$F$2*data!$E$4)/(B762^3+(data!$E$4+data!$C$2)*B762^2+(data!$E$4*data!$C$2-data!$R$2)*B762-data!$E$4*data!$F$2))</f>
        <v>10.012194881928174</v>
      </c>
      <c r="E762" s="18">
        <f>IF(OR(A762&lt;data!$G$2,A762 &gt;data!$H$2),"",A762)</f>
        <v>9.0899999999998506</v>
      </c>
      <c r="F762" s="19">
        <f t="shared" si="55"/>
        <v>10.014761309682665</v>
      </c>
      <c r="G762" s="19">
        <f t="shared" si="57"/>
        <v>10.012194881928174</v>
      </c>
      <c r="H762" s="4" t="str">
        <f t="shared" si="58"/>
        <v/>
      </c>
      <c r="I762" s="4" t="e">
        <f>VLOOKUP(ROUND(A762,2),data!$B$6:$C$209,2,0)</f>
        <v>#N/A</v>
      </c>
      <c r="J762" s="4"/>
      <c r="K762" s="21"/>
      <c r="L762" s="21"/>
      <c r="M762" s="21"/>
      <c r="N762" s="21"/>
      <c r="O762" s="21"/>
      <c r="P762" s="21"/>
      <c r="Q762" s="21"/>
      <c r="R762" s="21"/>
    </row>
    <row r="763" spans="1:18" x14ac:dyDescent="0.2">
      <c r="A763" s="17">
        <f>A762+data!$I$2</f>
        <v>9.0999999999998504</v>
      </c>
      <c r="B763" s="17">
        <f t="shared" si="56"/>
        <v>7.943282347245537E-10</v>
      </c>
      <c r="C763" s="17">
        <f>(-data!$B$2)*((B763^3+data!$D$4*B763^2-(data!$F$2+data!$D$4*data!$A$2)*B763-data!$F$2*data!$D$4)/(B763^3+(data!$D$4+data!$C$2)*B763^2+(data!$D$4*data!$C$2-data!$R$2)*B763-data!$D$4*data!$F$2))</f>
        <v>10.015105486883618</v>
      </c>
      <c r="D763" s="4">
        <f>(-data!$B$2)*((B763^3+data!$E$4*B763^2-(data!$F$2+data!$E$4*data!$A$2)*B763-data!$F$2*data!$E$4)/(B763^3+(data!$E$4+data!$C$2)*B763^2+(data!$E$4*data!$C$2-data!$R$2)*B763-data!$E$4*data!$F$2))</f>
        <v>10.012597434667786</v>
      </c>
      <c r="E763" s="18">
        <f>IF(OR(A763&lt;data!$G$2,A763 &gt;data!$H$2),"",A763)</f>
        <v>9.0999999999998504</v>
      </c>
      <c r="F763" s="19">
        <f t="shared" si="55"/>
        <v>10.015105486883618</v>
      </c>
      <c r="G763" s="19">
        <f t="shared" si="57"/>
        <v>10.012597434667786</v>
      </c>
      <c r="H763" s="4" t="str">
        <f t="shared" si="58"/>
        <v/>
      </c>
      <c r="I763" s="4" t="e">
        <f>VLOOKUP(ROUND(A763,2),data!$B$6:$C$209,2,0)</f>
        <v>#N/A</v>
      </c>
      <c r="J763" s="4"/>
      <c r="K763" s="21"/>
      <c r="L763" s="21"/>
      <c r="M763" s="21"/>
      <c r="N763" s="21"/>
      <c r="O763" s="21"/>
      <c r="P763" s="21"/>
      <c r="Q763" s="21"/>
      <c r="R763" s="21"/>
    </row>
    <row r="764" spans="1:18" x14ac:dyDescent="0.2">
      <c r="A764" s="17">
        <f>A763+data!$I$2</f>
        <v>9.1099999999998502</v>
      </c>
      <c r="B764" s="17">
        <f t="shared" si="56"/>
        <v>7.7624711662895784E-10</v>
      </c>
      <c r="C764" s="17">
        <f>(-data!$B$2)*((B764^3+data!$D$4*B764^2-(data!$F$2+data!$D$4*data!$A$2)*B764-data!$F$2*data!$D$4)/(B764^3+(data!$D$4+data!$C$2)*B764^2+(data!$D$4*data!$C$2-data!$R$2)*B764-data!$D$4*data!$F$2))</f>
        <v>10.01545767927063</v>
      </c>
      <c r="D764" s="4">
        <f>(-data!$B$2)*((B764^3+data!$E$4*B764^2-(data!$F$2+data!$E$4*data!$A$2)*B764-data!$F$2*data!$E$4)/(B764^3+(data!$E$4+data!$C$2)*B764^2+(data!$E$4*data!$C$2-data!$R$2)*B764-data!$E$4*data!$F$2))</f>
        <v>10.013006674463645</v>
      </c>
      <c r="E764" s="18">
        <f>IF(OR(A764&lt;data!$G$2,A764 &gt;data!$H$2),"",A764)</f>
        <v>9.1099999999998502</v>
      </c>
      <c r="F764" s="19">
        <f t="shared" si="55"/>
        <v>10.01545767927063</v>
      </c>
      <c r="G764" s="19">
        <f t="shared" si="57"/>
        <v>10.013006674463645</v>
      </c>
      <c r="H764" s="4" t="str">
        <f t="shared" si="58"/>
        <v/>
      </c>
      <c r="I764" s="4" t="e">
        <f>VLOOKUP(ROUND(A764,2),data!$B$6:$C$209,2,0)</f>
        <v>#N/A</v>
      </c>
      <c r="J764" s="4"/>
      <c r="K764" s="21"/>
      <c r="L764" s="21"/>
      <c r="M764" s="21"/>
      <c r="N764" s="21"/>
      <c r="O764" s="21"/>
      <c r="P764" s="21"/>
      <c r="Q764" s="21"/>
      <c r="R764" s="21"/>
    </row>
    <row r="765" spans="1:18" x14ac:dyDescent="0.2">
      <c r="A765" s="17">
        <f>A764+data!$I$2</f>
        <v>9.11999999999985</v>
      </c>
      <c r="B765" s="17">
        <f t="shared" si="56"/>
        <v>7.5857757502944394E-10</v>
      </c>
      <c r="C765" s="17">
        <f>(-data!$B$2)*((B765^3+data!$D$4*B765^2-(data!$F$2+data!$D$4*data!$A$2)*B765-data!$F$2*data!$D$4)/(B765^3+(data!$D$4+data!$C$2)*B765^2+(data!$D$4*data!$C$2-data!$R$2)*B765-data!$D$4*data!$F$2))</f>
        <v>10.015818073866258</v>
      </c>
      <c r="D765" s="4">
        <f>(-data!$B$2)*((B765^3+data!$E$4*B765^2-(data!$F$2+data!$E$4*data!$A$2)*B765-data!$F$2*data!$E$4)/(B765^3+(data!$E$4+data!$C$2)*B765^2+(data!$E$4*data!$C$2-data!$R$2)*B765-data!$E$4*data!$F$2))</f>
        <v>10.013422818540461</v>
      </c>
      <c r="E765" s="18">
        <f>IF(OR(A765&lt;data!$G$2,A765 &gt;data!$H$2),"",A765)</f>
        <v>9.11999999999985</v>
      </c>
      <c r="F765" s="19">
        <f t="shared" si="55"/>
        <v>10.015818073866258</v>
      </c>
      <c r="G765" s="19">
        <f t="shared" si="57"/>
        <v>10.013422818540461</v>
      </c>
      <c r="H765" s="4" t="str">
        <f t="shared" si="58"/>
        <v/>
      </c>
      <c r="I765" s="4" t="e">
        <f>VLOOKUP(ROUND(A765,2),data!$B$6:$C$209,2,0)</f>
        <v>#N/A</v>
      </c>
      <c r="J765" s="4"/>
      <c r="K765" s="21"/>
      <c r="L765" s="21"/>
      <c r="M765" s="21"/>
      <c r="N765" s="21"/>
      <c r="O765" s="21"/>
      <c r="P765" s="21"/>
      <c r="Q765" s="21"/>
      <c r="R765" s="21"/>
    </row>
    <row r="766" spans="1:18" x14ac:dyDescent="0.2">
      <c r="A766" s="17">
        <f>A765+data!$I$2</f>
        <v>9.1299999999998498</v>
      </c>
      <c r="B766" s="17">
        <f t="shared" si="56"/>
        <v>7.4131024130117189E-10</v>
      </c>
      <c r="C766" s="17">
        <f>(-data!$B$2)*((B766^3+data!$D$4*B766^2-(data!$F$2+data!$D$4*data!$A$2)*B766-data!$F$2*data!$D$4)/(B766^3+(data!$D$4+data!$C$2)*B766^2+(data!$D$4*data!$C$2-data!$R$2)*B766-data!$D$4*data!$F$2))</f>
        <v>10.016186862055433</v>
      </c>
      <c r="D766" s="4">
        <f>(-data!$B$2)*((B766^3+data!$E$4*B766^2-(data!$F$2+data!$E$4*data!$A$2)*B766-data!$F$2*data!$E$4)/(B766^3+(data!$E$4+data!$C$2)*B766^2+(data!$E$4*data!$C$2-data!$R$2)*B766-data!$E$4*data!$F$2))</f>
        <v>10.013846087799177</v>
      </c>
      <c r="E766" s="18">
        <f>IF(OR(A766&lt;data!$G$2,A766 &gt;data!$H$2),"",A766)</f>
        <v>9.1299999999998498</v>
      </c>
      <c r="F766" s="19">
        <f t="shared" si="55"/>
        <v>10.016186862055433</v>
      </c>
      <c r="G766" s="19">
        <f t="shared" si="57"/>
        <v>10.013846087799177</v>
      </c>
      <c r="H766" s="4" t="str">
        <f t="shared" si="58"/>
        <v/>
      </c>
      <c r="I766" s="4" t="e">
        <f>VLOOKUP(ROUND(A766,2),data!$B$6:$C$209,2,0)</f>
        <v>#N/A</v>
      </c>
      <c r="J766" s="4"/>
      <c r="K766" s="21"/>
      <c r="L766" s="21"/>
      <c r="M766" s="21"/>
      <c r="N766" s="21"/>
      <c r="O766" s="21"/>
      <c r="P766" s="21"/>
      <c r="Q766" s="21"/>
      <c r="R766" s="21"/>
    </row>
    <row r="767" spans="1:18" x14ac:dyDescent="0.2">
      <c r="A767" s="17">
        <f>A766+data!$I$2</f>
        <v>9.1399999999998496</v>
      </c>
      <c r="B767" s="17">
        <f t="shared" si="56"/>
        <v>7.2443596007523862E-10</v>
      </c>
      <c r="C767" s="17">
        <f>(-data!$B$2)*((B767^3+data!$D$4*B767^2-(data!$F$2+data!$D$4*data!$A$2)*B767-data!$F$2*data!$D$4)/(B767^3+(data!$D$4+data!$C$2)*B767^2+(data!$D$4*data!$C$2-data!$R$2)*B767-data!$D$4*data!$F$2))</f>
        <v>10.016564239687581</v>
      </c>
      <c r="D767" s="4">
        <f>(-data!$B$2)*((B767^3+data!$E$4*B767^2-(data!$F$2+data!$E$4*data!$A$2)*B767-data!$F$2*data!$E$4)/(B767^3+(data!$E$4+data!$C$2)*B767^2+(data!$E$4*data!$C$2-data!$R$2)*B767-data!$E$4*data!$F$2))</f>
        <v>10.014276706934627</v>
      </c>
      <c r="E767" s="18">
        <f>IF(OR(A767&lt;data!$G$2,A767 &gt;data!$H$2),"",A767)</f>
        <v>9.1399999999998496</v>
      </c>
      <c r="F767" s="19">
        <f t="shared" si="55"/>
        <v>10.016564239687581</v>
      </c>
      <c r="G767" s="19">
        <f t="shared" si="57"/>
        <v>10.014276706934627</v>
      </c>
      <c r="H767" s="4" t="str">
        <f t="shared" si="58"/>
        <v/>
      </c>
      <c r="I767" s="4" t="e">
        <f>VLOOKUP(ROUND(A767,2),data!$B$6:$C$209,2,0)</f>
        <v>#N/A</v>
      </c>
      <c r="J767" s="4"/>
      <c r="K767" s="21"/>
      <c r="L767" s="21"/>
      <c r="M767" s="21"/>
      <c r="N767" s="21"/>
      <c r="O767" s="21"/>
      <c r="P767" s="21"/>
      <c r="Q767" s="21"/>
      <c r="R767" s="21"/>
    </row>
    <row r="768" spans="1:18" x14ac:dyDescent="0.2">
      <c r="A768" s="17">
        <f>A767+data!$I$2</f>
        <v>9.1499999999998494</v>
      </c>
      <c r="B768" s="17">
        <f t="shared" si="56"/>
        <v>7.0794578438438082E-10</v>
      </c>
      <c r="C768" s="17">
        <f>(-data!$B$2)*((B768^3+data!$D$4*B768^2-(data!$F$2+data!$D$4*data!$A$2)*B768-data!$F$2*data!$D$4)/(B768^3+(data!$D$4+data!$C$2)*B768^2+(data!$D$4*data!$C$2-data!$R$2)*B768-data!$D$4*data!$F$2))</f>
        <v>10.016950407181122</v>
      </c>
      <c r="D768" s="4">
        <f>(-data!$B$2)*((B768^3+data!$E$4*B768^2-(data!$F$2+data!$E$4*data!$A$2)*B768-data!$F$2*data!$E$4)/(B768^3+(data!$E$4+data!$C$2)*B768^2+(data!$E$4*data!$C$2-data!$R$2)*B768-data!$E$4*data!$F$2))</f>
        <v>10.014714904555277</v>
      </c>
      <c r="E768" s="18">
        <f>IF(OR(A768&lt;data!$G$2,A768 &gt;data!$H$2),"",A768)</f>
        <v>9.1499999999998494</v>
      </c>
      <c r="F768" s="19">
        <f t="shared" si="55"/>
        <v>10.016950407181122</v>
      </c>
      <c r="G768" s="19">
        <f t="shared" si="57"/>
        <v>10.014714904555277</v>
      </c>
      <c r="H768" s="4" t="str">
        <f t="shared" si="58"/>
        <v/>
      </c>
      <c r="I768" s="4" t="e">
        <f>VLOOKUP(ROUND(A768,2),data!$B$6:$C$209,2,0)</f>
        <v>#N/A</v>
      </c>
      <c r="J768" s="4"/>
      <c r="K768" s="21"/>
      <c r="L768" s="21"/>
      <c r="M768" s="21"/>
      <c r="N768" s="21"/>
      <c r="O768" s="21"/>
      <c r="P768" s="21"/>
      <c r="Q768" s="21"/>
      <c r="R768" s="21"/>
    </row>
    <row r="769" spans="1:18" x14ac:dyDescent="0.2">
      <c r="A769" s="17">
        <f>A768+data!$I$2</f>
        <v>9.1599999999998492</v>
      </c>
      <c r="B769" s="17">
        <f t="shared" si="56"/>
        <v>6.9183097091917639E-10</v>
      </c>
      <c r="C769" s="17">
        <f>(-data!$B$2)*((B769^3+data!$D$4*B769^2-(data!$F$2+data!$D$4*data!$A$2)*B769-data!$F$2*data!$D$4)/(B769^3+(data!$D$4+data!$C$2)*B769^2+(data!$D$4*data!$C$2-data!$R$2)*B769-data!$D$4*data!$F$2))</f>
        <v>10.017345569630445</v>
      </c>
      <c r="D769" s="4">
        <f>(-data!$B$2)*((B769^3+data!$E$4*B769^2-(data!$F$2+data!$E$4*data!$A$2)*B769-data!$F$2*data!$E$4)/(B769^3+(data!$E$4+data!$C$2)*B769^2+(data!$E$4*data!$C$2-data!$R$2)*B769-data!$E$4*data!$F$2))</f>
        <v>10.015160913305019</v>
      </c>
      <c r="E769" s="18">
        <f>IF(OR(A769&lt;data!$G$2,A769 &gt;data!$H$2),"",A769)</f>
        <v>9.1599999999998492</v>
      </c>
      <c r="F769" s="19">
        <f t="shared" si="55"/>
        <v>10.017345569630445</v>
      </c>
      <c r="G769" s="19">
        <f t="shared" si="57"/>
        <v>10.015160913305019</v>
      </c>
      <c r="H769" s="4" t="str">
        <f t="shared" si="58"/>
        <v/>
      </c>
      <c r="I769" s="4" t="e">
        <f>VLOOKUP(ROUND(A769,2),data!$B$6:$C$209,2,0)</f>
        <v>#N/A</v>
      </c>
      <c r="J769" s="4"/>
      <c r="K769" s="21"/>
      <c r="L769" s="21"/>
      <c r="M769" s="21"/>
      <c r="N769" s="21"/>
      <c r="O769" s="21"/>
      <c r="P769" s="21"/>
      <c r="Q769" s="21"/>
      <c r="R769" s="21"/>
    </row>
    <row r="770" spans="1:18" x14ac:dyDescent="0.2">
      <c r="A770" s="17">
        <f>A769+data!$I$2</f>
        <v>9.1699999999998489</v>
      </c>
      <c r="B770" s="17">
        <f t="shared" si="56"/>
        <v>6.7608297539221629E-10</v>
      </c>
      <c r="C770" s="17">
        <f>(-data!$B$2)*((B770^3+data!$D$4*B770^2-(data!$F$2+data!$D$4*data!$A$2)*B770-data!$F$2*data!$D$4)/(B770^3+(data!$D$4+data!$C$2)*B770^2+(data!$D$4*data!$C$2-data!$R$2)*B770-data!$D$4*data!$F$2))</f>
        <v>10.017749936915351</v>
      </c>
      <c r="D770" s="4">
        <f>(-data!$B$2)*((B770^3+data!$E$4*B770^2-(data!$F$2+data!$E$4*data!$A$2)*B770-data!$F$2*data!$E$4)/(B770^3+(data!$E$4+data!$C$2)*B770^2+(data!$E$4*data!$C$2-data!$R$2)*B770-data!$E$4*data!$F$2))</f>
        <v>10.01561496998719</v>
      </c>
      <c r="E770" s="18">
        <f>IF(OR(A770&lt;data!$G$2,A770 &gt;data!$H$2),"",A770)</f>
        <v>9.1699999999998489</v>
      </c>
      <c r="F770" s="19">
        <f t="shared" ref="F770:F833" si="60">C770</f>
        <v>10.017749936915351</v>
      </c>
      <c r="G770" s="19">
        <f t="shared" si="57"/>
        <v>10.01561496998719</v>
      </c>
      <c r="H770" s="4" t="str">
        <f t="shared" si="58"/>
        <v/>
      </c>
      <c r="I770" s="4" t="e">
        <f>VLOOKUP(ROUND(A770,2),data!$B$6:$C$209,2,0)</f>
        <v>#N/A</v>
      </c>
      <c r="J770" s="4"/>
      <c r="K770" s="21"/>
      <c r="L770" s="21"/>
      <c r="M770" s="21"/>
      <c r="N770" s="21"/>
      <c r="O770" s="21"/>
      <c r="P770" s="21"/>
      <c r="Q770" s="21"/>
      <c r="R770" s="21"/>
    </row>
    <row r="771" spans="1:18" x14ac:dyDescent="0.2">
      <c r="A771" s="17">
        <f>A770+data!$I$2</f>
        <v>9.1799999999998487</v>
      </c>
      <c r="B771" s="17">
        <f t="shared" ref="B771:B834" si="61">10^(-A771)</f>
        <v>6.6069344800782533E-10</v>
      </c>
      <c r="C771" s="17">
        <f>(-data!$B$2)*((B771^3+data!$D$4*B771^2-(data!$F$2+data!$D$4*data!$A$2)*B771-data!$F$2*data!$D$4)/(B771^3+(data!$D$4+data!$C$2)*B771^2+(data!$D$4*data!$C$2-data!$R$2)*B771-data!$D$4*data!$F$2))</f>
        <v>10.01816372381314</v>
      </c>
      <c r="D771" s="4">
        <f>(-data!$B$2)*((B771^3+data!$E$4*B771^2-(data!$F$2+data!$E$4*data!$A$2)*B771-data!$F$2*data!$E$4)/(B771^3+(data!$E$4+data!$C$2)*B771^2+(data!$E$4*data!$C$2-data!$R$2)*B771-data!$E$4*data!$F$2))</f>
        <v>10.016077315690817</v>
      </c>
      <c r="E771" s="18">
        <f>IF(OR(A771&lt;data!$G$2,A771 &gt;data!$H$2),"",A771)</f>
        <v>9.1799999999998487</v>
      </c>
      <c r="F771" s="19">
        <f t="shared" si="60"/>
        <v>10.01816372381314</v>
      </c>
      <c r="G771" s="19">
        <f t="shared" ref="G771:G834" si="62">D771</f>
        <v>10.016077315690817</v>
      </c>
      <c r="H771" s="4" t="str">
        <f t="shared" ref="H771:H834" si="63">IF(ISERROR(I771),"",I771)</f>
        <v/>
      </c>
      <c r="I771" s="4" t="e">
        <f>VLOOKUP(ROUND(A771,2),data!$B$6:$C$209,2,0)</f>
        <v>#N/A</v>
      </c>
      <c r="J771" s="4"/>
      <c r="K771" s="21"/>
      <c r="L771" s="21"/>
      <c r="M771" s="21"/>
      <c r="N771" s="21"/>
      <c r="O771" s="21"/>
      <c r="P771" s="21"/>
      <c r="Q771" s="21"/>
      <c r="R771" s="21"/>
    </row>
    <row r="772" spans="1:18" x14ac:dyDescent="0.2">
      <c r="A772" s="17">
        <f>A771+data!$I$2</f>
        <v>9.1899999999998485</v>
      </c>
      <c r="B772" s="17">
        <f t="shared" si="61"/>
        <v>6.4565422903487964E-10</v>
      </c>
      <c r="C772" s="17">
        <f>(-data!$B$2)*((B772^3+data!$D$4*B772^2-(data!$F$2+data!$D$4*data!$A$2)*B772-data!$F$2*data!$D$4)/(B772^3+(data!$D$4+data!$C$2)*B772^2+(data!$D$4*data!$C$2-data!$R$2)*B772-data!$D$4*data!$F$2))</f>
        <v>10.018587150113245</v>
      </c>
      <c r="D772" s="4">
        <f>(-data!$B$2)*((B772^3+data!$E$4*B772^2-(data!$F$2+data!$E$4*data!$A$2)*B772-data!$F$2*data!$E$4)/(B772^3+(data!$E$4+data!$C$2)*B772^2+(data!$E$4*data!$C$2-data!$R$2)*B772-data!$E$4*data!$F$2))</f>
        <v>10.016548195919153</v>
      </c>
      <c r="E772" s="18">
        <f>IF(OR(A772&lt;data!$G$2,A772 &gt;data!$H$2),"",A772)</f>
        <v>9.1899999999998485</v>
      </c>
      <c r="F772" s="19">
        <f t="shared" si="60"/>
        <v>10.018587150113245</v>
      </c>
      <c r="G772" s="19">
        <f t="shared" si="62"/>
        <v>10.016548195919153</v>
      </c>
      <c r="H772" s="4" t="str">
        <f t="shared" si="63"/>
        <v/>
      </c>
      <c r="I772" s="4" t="e">
        <f>VLOOKUP(ROUND(A772,2),data!$B$6:$C$209,2,0)</f>
        <v>#N/A</v>
      </c>
      <c r="J772" s="4"/>
      <c r="K772" s="21"/>
      <c r="L772" s="21"/>
      <c r="M772" s="21"/>
      <c r="N772" s="21"/>
      <c r="O772" s="21"/>
      <c r="P772" s="21"/>
      <c r="Q772" s="21"/>
      <c r="R772" s="21"/>
    </row>
    <row r="773" spans="1:18" x14ac:dyDescent="0.2">
      <c r="A773" s="17">
        <f>A772+data!$I$2</f>
        <v>9.1999999999998483</v>
      </c>
      <c r="B773" s="17">
        <f t="shared" si="61"/>
        <v>6.3095734448041231E-10</v>
      </c>
      <c r="C773" s="17">
        <f>(-data!$B$2)*((B773^3+data!$D$4*B773^2-(data!$F$2+data!$D$4*data!$A$2)*B773-data!$F$2*data!$D$4)/(B773^3+(data!$D$4+data!$C$2)*B773^2+(data!$D$4*data!$C$2-data!$R$2)*B773-data!$D$4*data!$F$2))</f>
        <v>10.019020440734645</v>
      </c>
      <c r="D773" s="4">
        <f>(-data!$B$2)*((B773^3+data!$E$4*B773^2-(data!$F$2+data!$E$4*data!$A$2)*B773-data!$F$2*data!$E$4)/(B773^3+(data!$E$4+data!$C$2)*B773^2+(data!$E$4*data!$C$2-data!$R$2)*B773-data!$E$4*data!$F$2))</f>
        <v>10.017027860720638</v>
      </c>
      <c r="E773" s="18">
        <f>IF(OR(A773&lt;data!$G$2,A773 &gt;data!$H$2),"",A773)</f>
        <v>9.1999999999998483</v>
      </c>
      <c r="F773" s="19">
        <f t="shared" si="60"/>
        <v>10.019020440734645</v>
      </c>
      <c r="G773" s="19">
        <f t="shared" si="62"/>
        <v>10.017027860720638</v>
      </c>
      <c r="H773" s="4" t="str">
        <f t="shared" si="63"/>
        <v/>
      </c>
      <c r="I773" s="4" t="e">
        <f>VLOOKUP(ROUND(A773,2),data!$B$6:$C$209,2,0)</f>
        <v>#N/A</v>
      </c>
      <c r="J773" s="4"/>
      <c r="K773" s="21"/>
      <c r="L773" s="21"/>
      <c r="M773" s="21"/>
      <c r="N773" s="21"/>
      <c r="O773" s="21"/>
      <c r="P773" s="21"/>
      <c r="Q773" s="21"/>
      <c r="R773" s="21"/>
    </row>
    <row r="774" spans="1:18" x14ac:dyDescent="0.2">
      <c r="A774" s="17">
        <f>A773+data!$I$2</f>
        <v>9.2099999999998481</v>
      </c>
      <c r="B774" s="17">
        <f t="shared" si="61"/>
        <v>6.165950018616963E-10</v>
      </c>
      <c r="C774" s="17">
        <f>(-data!$B$2)*((B774^3+data!$D$4*B774^2-(data!$F$2+data!$D$4*data!$A$2)*B774-data!$F$2*data!$D$4)/(B774^3+(data!$D$4+data!$C$2)*B774^2+(data!$D$4*data!$C$2-data!$R$2)*B774-data!$D$4*data!$F$2))</f>
        <v>10.019463825845957</v>
      </c>
      <c r="D774" s="4">
        <f>(-data!$B$2)*((B774^3+data!$E$4*B774^2-(data!$F$2+data!$E$4*data!$A$2)*B774-data!$F$2*data!$E$4)/(B774^3+(data!$E$4+data!$C$2)*B774^2+(data!$E$4*data!$C$2-data!$R$2)*B774-data!$E$4*data!$F$2))</f>
        <v>10.01751656482228</v>
      </c>
      <c r="E774" s="18">
        <f>IF(OR(A774&lt;data!$G$2,A774 &gt;data!$H$2),"",A774)</f>
        <v>9.2099999999998481</v>
      </c>
      <c r="F774" s="19">
        <f t="shared" si="60"/>
        <v>10.019463825845957</v>
      </c>
      <c r="G774" s="19">
        <f t="shared" si="62"/>
        <v>10.01751656482228</v>
      </c>
      <c r="H774" s="4" t="str">
        <f t="shared" si="63"/>
        <v/>
      </c>
      <c r="I774" s="4" t="e">
        <f>VLOOKUP(ROUND(A774,2),data!$B$6:$C$209,2,0)</f>
        <v>#N/A</v>
      </c>
      <c r="J774" s="4"/>
      <c r="K774" s="21"/>
      <c r="L774" s="21"/>
      <c r="M774" s="21"/>
      <c r="N774" s="21"/>
      <c r="O774" s="21"/>
      <c r="P774" s="21"/>
      <c r="Q774" s="21"/>
      <c r="R774" s="21"/>
    </row>
    <row r="775" spans="1:18" x14ac:dyDescent="0.2">
      <c r="A775" s="17">
        <f>A774+data!$I$2</f>
        <v>9.2199999999998479</v>
      </c>
      <c r="B775" s="17">
        <f t="shared" si="61"/>
        <v>6.0255958607456712E-10</v>
      </c>
      <c r="C775" s="17">
        <f>(-data!$B$2)*((B775^3+data!$D$4*B775^2-(data!$F$2+data!$D$4*data!$A$2)*B775-data!$F$2*data!$D$4)/(B775^3+(data!$D$4+data!$C$2)*B775^2+(data!$D$4*data!$C$2-data!$R$2)*B775-data!$D$4*data!$F$2))</f>
        <v>10.019917540988423</v>
      </c>
      <c r="D775" s="4">
        <f>(-data!$B$2)*((B775^3+data!$E$4*B775^2-(data!$F$2+data!$E$4*data!$A$2)*B775-data!$F$2*data!$E$4)/(B775^3+(data!$E$4+data!$C$2)*B775^2+(data!$E$4*data!$C$2-data!$R$2)*B775-data!$E$4*data!$F$2))</f>
        <v>10.018014567765556</v>
      </c>
      <c r="E775" s="18">
        <f>IF(OR(A775&lt;data!$G$2,A775 &gt;data!$H$2),"",A775)</f>
        <v>9.2199999999998479</v>
      </c>
      <c r="F775" s="19">
        <f t="shared" si="60"/>
        <v>10.019917540988423</v>
      </c>
      <c r="G775" s="19">
        <f t="shared" si="62"/>
        <v>10.018014567765556</v>
      </c>
      <c r="H775" s="4" t="str">
        <f t="shared" si="63"/>
        <v/>
      </c>
      <c r="I775" s="4" t="e">
        <f>VLOOKUP(ROUND(A775,2),data!$B$6:$C$209,2,0)</f>
        <v>#N/A</v>
      </c>
      <c r="J775" s="4"/>
      <c r="K775" s="21"/>
      <c r="L775" s="21"/>
      <c r="M775" s="21"/>
      <c r="N775" s="21"/>
      <c r="O775" s="21"/>
      <c r="P775" s="21"/>
      <c r="Q775" s="21"/>
      <c r="R775" s="21"/>
    </row>
    <row r="776" spans="1:18" x14ac:dyDescent="0.2">
      <c r="A776" s="17">
        <f>A775+data!$I$2</f>
        <v>9.2299999999998477</v>
      </c>
      <c r="B776" s="17">
        <f t="shared" si="61"/>
        <v>5.888436553557936E-10</v>
      </c>
      <c r="C776" s="17">
        <f>(-data!$B$2)*((B776^3+data!$D$4*B776^2-(data!$F$2+data!$D$4*data!$A$2)*B776-data!$F$2*data!$D$4)/(B776^3+(data!$D$4+data!$C$2)*B776^2+(data!$D$4*data!$C$2-data!$R$2)*B776-data!$D$4*data!$F$2))</f>
        <v>10.020381827201753</v>
      </c>
      <c r="D776" s="4">
        <f>(-data!$B$2)*((B776^3+data!$E$4*B776^2-(data!$F$2+data!$E$4*data!$A$2)*B776-data!$F$2*data!$E$4)/(B776^3+(data!$E$4+data!$C$2)*B776^2+(data!$E$4*data!$C$2-data!$R$2)*B776-data!$E$4*data!$F$2))</f>
        <v>10.01852213404495</v>
      </c>
      <c r="E776" s="18">
        <f>IF(OR(A776&lt;data!$G$2,A776 &gt;data!$H$2),"",A776)</f>
        <v>9.2299999999998477</v>
      </c>
      <c r="F776" s="19">
        <f t="shared" si="60"/>
        <v>10.020381827201753</v>
      </c>
      <c r="G776" s="19">
        <f t="shared" si="62"/>
        <v>10.01852213404495</v>
      </c>
      <c r="H776" s="4" t="str">
        <f t="shared" si="63"/>
        <v/>
      </c>
      <c r="I776" s="4" t="e">
        <f>VLOOKUP(ROUND(A776,2),data!$B$6:$C$209,2,0)</f>
        <v>#N/A</v>
      </c>
      <c r="J776" s="4"/>
      <c r="K776" s="21"/>
      <c r="L776" s="21"/>
      <c r="M776" s="21"/>
      <c r="N776" s="21"/>
      <c r="O776" s="21"/>
      <c r="P776" s="21"/>
      <c r="Q776" s="21"/>
      <c r="R776" s="21"/>
    </row>
    <row r="777" spans="1:18" x14ac:dyDescent="0.2">
      <c r="A777" s="17">
        <f>A776+data!$I$2</f>
        <v>9.2399999999998474</v>
      </c>
      <c r="B777" s="17">
        <f t="shared" si="61"/>
        <v>5.7543993733735697E-10</v>
      </c>
      <c r="C777" s="17">
        <f>(-data!$B$2)*((B777^3+data!$D$4*B777^2-(data!$F$2+data!$D$4*data!$A$2)*B777-data!$F$2*data!$D$4)/(B777^3+(data!$D$4+data!$C$2)*B777^2+(data!$D$4*data!$C$2-data!$R$2)*B777-data!$D$4*data!$F$2))</f>
        <v>10.020856931152922</v>
      </c>
      <c r="D777" s="4">
        <f>(-data!$B$2)*((B777^3+data!$E$4*B777^2-(data!$F$2+data!$E$4*data!$A$2)*B777-data!$F$2*data!$E$4)/(B777^3+(data!$E$4+data!$C$2)*B777^2+(data!$E$4*data!$C$2-data!$R$2)*B777-data!$E$4*data!$F$2))</f>
        <v>10.019039533249122</v>
      </c>
      <c r="E777" s="18">
        <f>IF(OR(A777&lt;data!$G$2,A777 &gt;data!$H$2),"",A777)</f>
        <v>9.2399999999998474</v>
      </c>
      <c r="F777" s="19">
        <f t="shared" si="60"/>
        <v>10.020856931152922</v>
      </c>
      <c r="G777" s="19">
        <f t="shared" si="62"/>
        <v>10.019039533249122</v>
      </c>
      <c r="H777" s="4" t="str">
        <f t="shared" si="63"/>
        <v/>
      </c>
      <c r="I777" s="4" t="e">
        <f>VLOOKUP(ROUND(A777,2),data!$B$6:$C$209,2,0)</f>
        <v>#N/A</v>
      </c>
      <c r="J777" s="4"/>
      <c r="K777" s="21"/>
      <c r="L777" s="21"/>
      <c r="M777" s="21"/>
      <c r="N777" s="21"/>
      <c r="O777" s="21"/>
      <c r="P777" s="21"/>
      <c r="Q777" s="21"/>
      <c r="R777" s="21"/>
    </row>
    <row r="778" spans="1:18" x14ac:dyDescent="0.2">
      <c r="A778" s="17">
        <f>A777+data!$I$2</f>
        <v>9.2499999999998472</v>
      </c>
      <c r="B778" s="17">
        <f t="shared" si="61"/>
        <v>5.6234132519054659E-10</v>
      </c>
      <c r="C778" s="17">
        <f>(-data!$B$2)*((B778^3+data!$D$4*B778^2-(data!$F$2+data!$D$4*data!$A$2)*B778-data!$F$2*data!$D$4)/(B778^3+(data!$D$4+data!$C$2)*B778^2+(data!$D$4*data!$C$2-data!$R$2)*B778-data!$D$4*data!$F$2))</f>
        <v>10.021343105268013</v>
      </c>
      <c r="D778" s="4">
        <f>(-data!$B$2)*((B778^3+data!$E$4*B778^2-(data!$F$2+data!$E$4*data!$A$2)*B778-data!$F$2*data!$E$4)/(B778^3+(data!$E$4+data!$C$2)*B778^2+(data!$E$4*data!$C$2-data!$R$2)*B778-data!$E$4*data!$F$2))</f>
        <v>10.019567040204853</v>
      </c>
      <c r="E778" s="18">
        <f>IF(OR(A778&lt;data!$G$2,A778 &gt;data!$H$2),"",A778)</f>
        <v>9.2499999999998472</v>
      </c>
      <c r="F778" s="19">
        <f t="shared" si="60"/>
        <v>10.021343105268013</v>
      </c>
      <c r="G778" s="19">
        <f t="shared" si="62"/>
        <v>10.019567040204853</v>
      </c>
      <c r="H778" s="4" t="str">
        <f t="shared" si="63"/>
        <v/>
      </c>
      <c r="I778" s="4" t="e">
        <f>VLOOKUP(ROUND(A778,2),data!$B$6:$C$209,2,0)</f>
        <v>#N/A</v>
      </c>
      <c r="J778" s="4"/>
      <c r="K778" s="21"/>
      <c r="L778" s="21"/>
      <c r="M778" s="21"/>
      <c r="N778" s="21"/>
      <c r="O778" s="21"/>
      <c r="P778" s="21"/>
      <c r="Q778" s="21"/>
      <c r="R778" s="21"/>
    </row>
    <row r="779" spans="1:18" x14ac:dyDescent="0.2">
      <c r="A779" s="17">
        <f>A778+data!$I$2</f>
        <v>9.259999999999847</v>
      </c>
      <c r="B779" s="17">
        <f t="shared" si="61"/>
        <v>5.4954087385781765E-10</v>
      </c>
      <c r="C779" s="17">
        <f>(-data!$B$2)*((B779^3+data!$D$4*B779^2-(data!$F$2+data!$D$4*data!$A$2)*B779-data!$F$2*data!$D$4)/(B779^3+(data!$D$4+data!$C$2)*B779^2+(data!$D$4*data!$C$2-data!$R$2)*B779-data!$D$4*data!$F$2))</f>
        <v>10.021840607867178</v>
      </c>
      <c r="D779" s="4">
        <f>(-data!$B$2)*((B779^3+data!$E$4*B779^2-(data!$F$2+data!$E$4*data!$A$2)*B779-data!$F$2*data!$E$4)/(B779^3+(data!$E$4+data!$C$2)*B779^2+(data!$E$4*data!$C$2-data!$R$2)*B779-data!$E$4*data!$F$2))</f>
        <v>10.020104935123815</v>
      </c>
      <c r="E779" s="18">
        <f>IF(OR(A779&lt;data!$G$2,A779 &gt;data!$H$2),"",A779)</f>
        <v>9.259999999999847</v>
      </c>
      <c r="F779" s="19">
        <f t="shared" si="60"/>
        <v>10.021840607867178</v>
      </c>
      <c r="G779" s="19">
        <f t="shared" si="62"/>
        <v>10.020104935123815</v>
      </c>
      <c r="H779" s="4" t="str">
        <f t="shared" si="63"/>
        <v/>
      </c>
      <c r="I779" s="4" t="e">
        <f>VLOOKUP(ROUND(A779,2),data!$B$6:$C$209,2,0)</f>
        <v>#N/A</v>
      </c>
      <c r="J779" s="4"/>
      <c r="K779" s="21"/>
      <c r="L779" s="21"/>
      <c r="M779" s="21"/>
      <c r="N779" s="21"/>
      <c r="O779" s="21"/>
      <c r="P779" s="21"/>
      <c r="Q779" s="21"/>
      <c r="R779" s="21"/>
    </row>
    <row r="780" spans="1:18" x14ac:dyDescent="0.2">
      <c r="A780" s="17">
        <f>A779+data!$I$2</f>
        <v>9.2699999999998468</v>
      </c>
      <c r="B780" s="17">
        <f t="shared" si="61"/>
        <v>5.370317963704415E-10</v>
      </c>
      <c r="C780" s="17">
        <f>(-data!$B$2)*((B780^3+data!$D$4*B780^2-(data!$F$2+data!$D$4*data!$A$2)*B780-data!$F$2*data!$D$4)/(B780^3+(data!$D$4+data!$C$2)*B780^2+(data!$D$4*data!$C$2-data!$R$2)*B780-data!$D$4*data!$F$2))</f>
        <v>10.022349703302741</v>
      </c>
      <c r="D780" s="4">
        <f>(-data!$B$2)*((B780^3+data!$E$4*B780^2-(data!$F$2+data!$E$4*data!$A$2)*B780-data!$F$2*data!$E$4)/(B780^3+(data!$E$4+data!$C$2)*B780^2+(data!$E$4*data!$C$2-data!$R$2)*B780-data!$E$4*data!$F$2))</f>
        <v>10.020653503752246</v>
      </c>
      <c r="E780" s="18">
        <f>IF(OR(A780&lt;data!$G$2,A780 &gt;data!$H$2),"",A780)</f>
        <v>9.2699999999998468</v>
      </c>
      <c r="F780" s="19">
        <f t="shared" si="60"/>
        <v>10.022349703302741</v>
      </c>
      <c r="G780" s="19">
        <f t="shared" si="62"/>
        <v>10.020653503752246</v>
      </c>
      <c r="H780" s="4" t="str">
        <f t="shared" si="63"/>
        <v/>
      </c>
      <c r="I780" s="4" t="e">
        <f>VLOOKUP(ROUND(A780,2),data!$B$6:$C$209,2,0)</f>
        <v>#N/A</v>
      </c>
      <c r="J780" s="4"/>
      <c r="K780" s="21"/>
      <c r="L780" s="21"/>
      <c r="M780" s="21"/>
      <c r="N780" s="21"/>
      <c r="O780" s="21"/>
      <c r="P780" s="21"/>
      <c r="Q780" s="21"/>
      <c r="R780" s="21"/>
    </row>
    <row r="781" spans="1:18" x14ac:dyDescent="0.2">
      <c r="A781" s="17">
        <f>A780+data!$I$2</f>
        <v>9.2799999999998466</v>
      </c>
      <c r="B781" s="17">
        <f t="shared" si="61"/>
        <v>5.2480746024995705E-10</v>
      </c>
      <c r="C781" s="17">
        <f>(-data!$B$2)*((B781^3+data!$D$4*B781^2-(data!$F$2+data!$D$4*data!$A$2)*B781-data!$F$2*data!$D$4)/(B781^3+(data!$D$4+data!$C$2)*B781^2+(data!$D$4*data!$C$2-data!$R$2)*B781-data!$D$4*data!$F$2))</f>
        <v>10.02287066210058</v>
      </c>
      <c r="D781" s="4">
        <f>(-data!$B$2)*((B781^3+data!$E$4*B781^2-(data!$F$2+data!$E$4*data!$A$2)*B781-data!$F$2*data!$E$4)/(B781^3+(data!$E$4+data!$C$2)*B781^2+(data!$E$4*data!$C$2-data!$R$2)*B781-data!$E$4*data!$F$2))</f>
        <v>10.021213037523619</v>
      </c>
      <c r="E781" s="18">
        <f>IF(OR(A781&lt;data!$G$2,A781 &gt;data!$H$2),"",A781)</f>
        <v>9.2799999999998466</v>
      </c>
      <c r="F781" s="19">
        <f t="shared" si="60"/>
        <v>10.02287066210058</v>
      </c>
      <c r="G781" s="19">
        <f t="shared" si="62"/>
        <v>10.021213037523619</v>
      </c>
      <c r="H781" s="4" t="str">
        <f t="shared" si="63"/>
        <v/>
      </c>
      <c r="I781" s="4" t="e">
        <f>VLOOKUP(ROUND(A781,2),data!$B$6:$C$209,2,0)</f>
        <v>#N/A</v>
      </c>
      <c r="J781" s="4"/>
      <c r="K781" s="21"/>
      <c r="L781" s="21"/>
      <c r="M781" s="21"/>
      <c r="N781" s="21"/>
      <c r="O781" s="21"/>
      <c r="P781" s="21"/>
      <c r="Q781" s="21"/>
      <c r="R781" s="21"/>
    </row>
    <row r="782" spans="1:18" x14ac:dyDescent="0.2">
      <c r="A782" s="17">
        <f>A781+data!$I$2</f>
        <v>9.2899999999998464</v>
      </c>
      <c r="B782" s="17">
        <f t="shared" si="61"/>
        <v>5.1286138399154523E-10</v>
      </c>
      <c r="C782" s="17">
        <f>(-data!$B$2)*((B782^3+data!$D$4*B782^2-(data!$F$2+data!$D$4*data!$A$2)*B782-data!$F$2*data!$D$4)/(B782^3+(data!$D$4+data!$C$2)*B782^2+(data!$D$4*data!$C$2-data!$R$2)*B782-data!$D$4*data!$F$2))</f>
        <v>10.023403761104825</v>
      </c>
      <c r="D782" s="4">
        <f>(-data!$B$2)*((B782^3+data!$E$4*B782^2-(data!$F$2+data!$E$4*data!$A$2)*B782-data!$F$2*data!$E$4)/(B782^3+(data!$E$4+data!$C$2)*B782^2+(data!$E$4*data!$C$2-data!$R$2)*B782-data!$E$4*data!$F$2))</f>
        <v>10.021783833714396</v>
      </c>
      <c r="E782" s="18">
        <f>IF(OR(A782&lt;data!$G$2,A782 &gt;data!$H$2),"",A782)</f>
        <v>9.2899999999998464</v>
      </c>
      <c r="F782" s="19">
        <f t="shared" si="60"/>
        <v>10.023403761104825</v>
      </c>
      <c r="G782" s="19">
        <f t="shared" si="62"/>
        <v>10.021783833714396</v>
      </c>
      <c r="H782" s="4" t="str">
        <f t="shared" si="63"/>
        <v/>
      </c>
      <c r="I782" s="4" t="e">
        <f>VLOOKUP(ROUND(A782,2),data!$B$6:$C$209,2,0)</f>
        <v>#N/A</v>
      </c>
      <c r="J782" s="4"/>
      <c r="K782" s="21"/>
      <c r="L782" s="21"/>
      <c r="M782" s="21"/>
      <c r="N782" s="21"/>
      <c r="O782" s="21"/>
      <c r="P782" s="21"/>
      <c r="Q782" s="21"/>
      <c r="R782" s="21"/>
    </row>
    <row r="783" spans="1:18" x14ac:dyDescent="0.2">
      <c r="A783" s="17">
        <f>A782+data!$I$2</f>
        <v>9.2999999999998462</v>
      </c>
      <c r="B783" s="17">
        <f t="shared" si="61"/>
        <v>5.0118723362744855E-10</v>
      </c>
      <c r="C783" s="17">
        <f>(-data!$B$2)*((B783^3+data!$D$4*B783^2-(data!$F$2+data!$D$4*data!$A$2)*B783-data!$F$2*data!$D$4)/(B783^3+(data!$D$4+data!$C$2)*B783^2+(data!$D$4*data!$C$2-data!$R$2)*B783-data!$D$4*data!$F$2))</f>
        <v>10.023949283625981</v>
      </c>
      <c r="D783" s="4">
        <f>(-data!$B$2)*((B783^3+data!$E$4*B783^2-(data!$F$2+data!$E$4*data!$A$2)*B783-data!$F$2*data!$E$4)/(B783^3+(data!$E$4+data!$C$2)*B783^2+(data!$E$4*data!$C$2-data!$R$2)*B783-data!$E$4*data!$F$2))</f>
        <v>10.022366195602915</v>
      </c>
      <c r="E783" s="18">
        <f>IF(OR(A783&lt;data!$G$2,A783 &gt;data!$H$2),"",A783)</f>
        <v>9.2999999999998462</v>
      </c>
      <c r="F783" s="19">
        <f t="shared" si="60"/>
        <v>10.023949283625981</v>
      </c>
      <c r="G783" s="19">
        <f t="shared" si="62"/>
        <v>10.022366195602915</v>
      </c>
      <c r="H783" s="4" t="str">
        <f t="shared" si="63"/>
        <v/>
      </c>
      <c r="I783" s="4" t="e">
        <f>VLOOKUP(ROUND(A783,2),data!$B$6:$C$209,2,0)</f>
        <v>#N/A</v>
      </c>
      <c r="J783" s="4"/>
      <c r="K783" s="21"/>
      <c r="L783" s="21"/>
      <c r="M783" s="21"/>
      <c r="N783" s="21"/>
      <c r="O783" s="21"/>
      <c r="P783" s="21"/>
      <c r="Q783" s="21"/>
      <c r="R783" s="21"/>
    </row>
    <row r="784" spans="1:18" x14ac:dyDescent="0.2">
      <c r="A784" s="17">
        <f>A783+data!$I$2</f>
        <v>9.309999999999846</v>
      </c>
      <c r="B784" s="17">
        <f t="shared" si="61"/>
        <v>4.8977881936861847E-10</v>
      </c>
      <c r="C784" s="17">
        <f>(-data!$B$2)*((B784^3+data!$D$4*B784^2-(data!$F$2+data!$D$4*data!$A$2)*B784-data!$F$2*data!$D$4)/(B784^3+(data!$D$4+data!$C$2)*B784^2+(data!$D$4*data!$C$2-data!$R$2)*B784-data!$D$4*data!$F$2))</f>
        <v>10.024507519592529</v>
      </c>
      <c r="D784" s="4">
        <f>(-data!$B$2)*((B784^3+data!$E$4*B784^2-(data!$F$2+data!$E$4*data!$A$2)*B784-data!$F$2*data!$E$4)/(B784^3+(data!$E$4+data!$C$2)*B784^2+(data!$E$4*data!$C$2-data!$R$2)*B784-data!$E$4*data!$F$2))</f>
        <v>10.022960432631557</v>
      </c>
      <c r="E784" s="18">
        <f>IF(OR(A784&lt;data!$G$2,A784 &gt;data!$H$2),"",A784)</f>
        <v>9.309999999999846</v>
      </c>
      <c r="F784" s="19">
        <f t="shared" si="60"/>
        <v>10.024507519592529</v>
      </c>
      <c r="G784" s="19">
        <f t="shared" si="62"/>
        <v>10.022960432631557</v>
      </c>
      <c r="H784" s="4" t="str">
        <f t="shared" si="63"/>
        <v/>
      </c>
      <c r="I784" s="4" t="e">
        <f>VLOOKUP(ROUND(A784,2),data!$B$6:$C$209,2,0)</f>
        <v>#N/A</v>
      </c>
      <c r="J784" s="4"/>
      <c r="K784" s="21"/>
      <c r="L784" s="21"/>
      <c r="M784" s="21"/>
      <c r="N784" s="21"/>
      <c r="O784" s="21"/>
      <c r="P784" s="21"/>
      <c r="Q784" s="21"/>
      <c r="R784" s="21"/>
    </row>
    <row r="785" spans="1:18" x14ac:dyDescent="0.2">
      <c r="A785" s="17">
        <f>A784+data!$I$2</f>
        <v>9.3199999999998457</v>
      </c>
      <c r="B785" s="17">
        <f t="shared" si="61"/>
        <v>4.7863009232280683E-10</v>
      </c>
      <c r="C785" s="17">
        <f>(-data!$B$2)*((B785^3+data!$D$4*B785^2-(data!$F$2+data!$D$4*data!$A$2)*B785-data!$F$2*data!$D$4)/(B785^3+(data!$D$4+data!$C$2)*B785^2+(data!$D$4*data!$C$2-data!$R$2)*B785-data!$D$4*data!$F$2))</f>
        <v>10.025078765706111</v>
      </c>
      <c r="D785" s="4">
        <f>(-data!$B$2)*((B785^3+data!$E$4*B785^2-(data!$F$2+data!$E$4*data!$A$2)*B785-data!$F$2*data!$E$4)/(B785^3+(data!$E$4+data!$C$2)*B785^2+(data!$E$4*data!$C$2-data!$R$2)*B785-data!$E$4*data!$F$2))</f>
        <v>10.023566860572219</v>
      </c>
      <c r="E785" s="18">
        <f>IF(OR(A785&lt;data!$G$2,A785 &gt;data!$H$2),"",A785)</f>
        <v>9.3199999999998457</v>
      </c>
      <c r="F785" s="19">
        <f t="shared" si="60"/>
        <v>10.025078765706111</v>
      </c>
      <c r="G785" s="19">
        <f t="shared" si="62"/>
        <v>10.023566860572219</v>
      </c>
      <c r="H785" s="4" t="str">
        <f t="shared" si="63"/>
        <v/>
      </c>
      <c r="I785" s="4" t="e">
        <f>VLOOKUP(ROUND(A785,2),data!$B$6:$C$209,2,0)</f>
        <v>#N/A</v>
      </c>
      <c r="J785" s="4"/>
      <c r="K785" s="21"/>
      <c r="L785" s="21"/>
      <c r="M785" s="21"/>
      <c r="N785" s="21"/>
      <c r="O785" s="21"/>
      <c r="P785" s="21"/>
      <c r="Q785" s="21"/>
      <c r="R785" s="21"/>
    </row>
    <row r="786" spans="1:18" x14ac:dyDescent="0.2">
      <c r="A786" s="17">
        <f>A785+data!$I$2</f>
        <v>9.3299999999998455</v>
      </c>
      <c r="B786" s="17">
        <f t="shared" si="61"/>
        <v>4.6773514128736284E-10</v>
      </c>
      <c r="C786" s="17">
        <f>(-data!$B$2)*((B786^3+data!$D$4*B786^2-(data!$F$2+data!$D$4*data!$A$2)*B786-data!$F$2*data!$D$4)/(B786^3+(data!$D$4+data!$C$2)*B786^2+(data!$D$4*data!$C$2-data!$R$2)*B786-data!$D$4*data!$F$2))</f>
        <v>10.02566332560035</v>
      </c>
      <c r="D786" s="4">
        <f>(-data!$B$2)*((B786^3+data!$E$4*B786^2-(data!$F$2+data!$E$4*data!$A$2)*B786-data!$F$2*data!$E$4)/(B786^3+(data!$E$4+data!$C$2)*B786^2+(data!$E$4*data!$C$2-data!$R$2)*B786-data!$E$4*data!$F$2))</f>
        <v>10.024185801695243</v>
      </c>
      <c r="E786" s="18">
        <f>IF(OR(A786&lt;data!$G$2,A786 &gt;data!$H$2),"",A786)</f>
        <v>9.3299999999998455</v>
      </c>
      <c r="F786" s="19">
        <f t="shared" si="60"/>
        <v>10.02566332560035</v>
      </c>
      <c r="G786" s="19">
        <f t="shared" si="62"/>
        <v>10.024185801695243</v>
      </c>
      <c r="H786" s="4" t="str">
        <f t="shared" si="63"/>
        <v/>
      </c>
      <c r="I786" s="4" t="e">
        <f>VLOOKUP(ROUND(A786,2),data!$B$6:$C$209,2,0)</f>
        <v>#N/A</v>
      </c>
      <c r="J786" s="4"/>
      <c r="K786" s="21"/>
      <c r="L786" s="21"/>
      <c r="M786" s="21"/>
      <c r="N786" s="21"/>
      <c r="O786" s="21"/>
      <c r="P786" s="21"/>
      <c r="Q786" s="21"/>
      <c r="R786" s="21"/>
    </row>
    <row r="787" spans="1:18" x14ac:dyDescent="0.2">
      <c r="A787" s="17">
        <f>A786+data!$I$2</f>
        <v>9.3399999999998453</v>
      </c>
      <c r="B787" s="17">
        <f t="shared" si="61"/>
        <v>4.5708818961503761E-10</v>
      </c>
      <c r="C787" s="17">
        <f>(-data!$B$2)*((B787^3+data!$D$4*B787^2-(data!$F$2+data!$D$4*data!$A$2)*B787-data!$F$2*data!$D$4)/(B787^3+(data!$D$4+data!$C$2)*B787^2+(data!$D$4*data!$C$2-data!$R$2)*B787-data!$D$4*data!$F$2))</f>
        <v>10.026261510003478</v>
      </c>
      <c r="D787" s="4">
        <f>(-data!$B$2)*((B787^3+data!$E$4*B787^2-(data!$F$2+data!$E$4*data!$A$2)*B787-data!$F$2*data!$E$4)/(B787^3+(data!$E$4+data!$C$2)*B787^2+(data!$E$4*data!$C$2-data!$R$2)*B787-data!$E$4*data!$F$2))</f>
        <v>10.024817584941838</v>
      </c>
      <c r="E787" s="18">
        <f>IF(OR(A787&lt;data!$G$2,A787 &gt;data!$H$2),"",A787)</f>
        <v>9.3399999999998453</v>
      </c>
      <c r="F787" s="19">
        <f t="shared" si="60"/>
        <v>10.026261510003478</v>
      </c>
      <c r="G787" s="19">
        <f t="shared" si="62"/>
        <v>10.024817584941838</v>
      </c>
      <c r="H787" s="4" t="str">
        <f t="shared" si="63"/>
        <v/>
      </c>
      <c r="I787" s="4" t="e">
        <f>VLOOKUP(ROUND(A787,2),data!$B$6:$C$209,2,0)</f>
        <v>#N/A</v>
      </c>
      <c r="J787" s="4"/>
      <c r="K787" s="21"/>
      <c r="L787" s="21"/>
      <c r="M787" s="21"/>
      <c r="N787" s="21"/>
      <c r="O787" s="21"/>
      <c r="P787" s="21"/>
      <c r="Q787" s="21"/>
      <c r="R787" s="21"/>
    </row>
    <row r="788" spans="1:18" x14ac:dyDescent="0.2">
      <c r="A788" s="17">
        <f>A787+data!$I$2</f>
        <v>9.3499999999998451</v>
      </c>
      <c r="B788" s="17">
        <f t="shared" si="61"/>
        <v>4.4668359215112208E-10</v>
      </c>
      <c r="C788" s="17">
        <f>(-data!$B$2)*((B788^3+data!$D$4*B788^2-(data!$F$2+data!$D$4*data!$A$2)*B788-data!$F$2*data!$D$4)/(B788^3+(data!$D$4+data!$C$2)*B788^2+(data!$D$4*data!$C$2-data!$R$2)*B788-data!$D$4*data!$F$2))</f>
        <v>10.026873636904716</v>
      </c>
      <c r="D788" s="4">
        <f>(-data!$B$2)*((B788^3+data!$E$4*B788^2-(data!$F$2+data!$E$4*data!$A$2)*B788-data!$F$2*data!$E$4)/(B788^3+(data!$E$4+data!$C$2)*B788^2+(data!$E$4*data!$C$2-data!$R$2)*B788-data!$E$4*data!$F$2))</f>
        <v>10.025462546100119</v>
      </c>
      <c r="E788" s="18">
        <f>IF(OR(A788&lt;data!$G$2,A788 &gt;data!$H$2),"",A788)</f>
        <v>9.3499999999998451</v>
      </c>
      <c r="F788" s="19">
        <f t="shared" si="60"/>
        <v>10.026873636904716</v>
      </c>
      <c r="G788" s="19">
        <f t="shared" si="62"/>
        <v>10.025462546100119</v>
      </c>
      <c r="H788" s="4" t="str">
        <f t="shared" si="63"/>
        <v/>
      </c>
      <c r="I788" s="4" t="e">
        <f>VLOOKUP(ROUND(A788,2),data!$B$6:$C$209,2,0)</f>
        <v>#N/A</v>
      </c>
      <c r="J788" s="4"/>
      <c r="K788" s="21"/>
      <c r="L788" s="21"/>
      <c r="M788" s="21"/>
      <c r="N788" s="21"/>
      <c r="O788" s="21"/>
      <c r="P788" s="21"/>
      <c r="Q788" s="21"/>
      <c r="R788" s="21"/>
    </row>
    <row r="789" spans="1:18" x14ac:dyDescent="0.2">
      <c r="A789" s="17">
        <f>A788+data!$I$2</f>
        <v>9.3599999999998449</v>
      </c>
      <c r="B789" s="17">
        <f t="shared" si="61"/>
        <v>4.3651583224032133E-10</v>
      </c>
      <c r="C789" s="17">
        <f>(-data!$B$2)*((B789^3+data!$D$4*B789^2-(data!$F$2+data!$D$4*data!$A$2)*B789-data!$F$2*data!$D$4)/(B789^3+(data!$D$4+data!$C$2)*B789^2+(data!$D$4*data!$C$2-data!$R$2)*B789-data!$D$4*data!$F$2))</f>
        <v>10.027500031724658</v>
      </c>
      <c r="D789" s="4">
        <f>(-data!$B$2)*((B789^3+data!$E$4*B789^2-(data!$F$2+data!$E$4*data!$A$2)*B789-data!$F$2*data!$E$4)/(B789^3+(data!$E$4+data!$C$2)*B789^2+(data!$E$4*data!$C$2-data!$R$2)*B789-data!$E$4*data!$F$2))</f>
        <v>10.026121027984889</v>
      </c>
      <c r="E789" s="18">
        <f>IF(OR(A789&lt;data!$G$2,A789 &gt;data!$H$2),"",A789)</f>
        <v>9.3599999999998449</v>
      </c>
      <c r="F789" s="19">
        <f t="shared" si="60"/>
        <v>10.027500031724658</v>
      </c>
      <c r="G789" s="19">
        <f t="shared" si="62"/>
        <v>10.026121027984889</v>
      </c>
      <c r="H789" s="4" t="str">
        <f t="shared" si="63"/>
        <v/>
      </c>
      <c r="I789" s="4" t="e">
        <f>VLOOKUP(ROUND(A789,2),data!$B$6:$C$209,2,0)</f>
        <v>#N/A</v>
      </c>
      <c r="J789" s="4"/>
      <c r="K789" s="21"/>
      <c r="L789" s="21"/>
      <c r="M789" s="21"/>
      <c r="N789" s="21"/>
      <c r="O789" s="21"/>
      <c r="P789" s="21"/>
      <c r="Q789" s="21"/>
      <c r="R789" s="21"/>
    </row>
    <row r="790" spans="1:18" x14ac:dyDescent="0.2">
      <c r="A790" s="17">
        <f>A789+data!$I$2</f>
        <v>9.3699999999998447</v>
      </c>
      <c r="B790" s="17">
        <f t="shared" si="61"/>
        <v>4.2657951880174453E-10</v>
      </c>
      <c r="C790" s="17">
        <f>(-data!$B$2)*((B790^3+data!$D$4*B790^2-(data!$F$2+data!$D$4*data!$A$2)*B790-data!$F$2*data!$D$4)/(B790^3+(data!$D$4+data!$C$2)*B790^2+(data!$D$4*data!$C$2-data!$R$2)*B790-data!$D$4*data!$F$2))</f>
        <v>10.028141027489633</v>
      </c>
      <c r="D790" s="4">
        <f>(-data!$B$2)*((B790^3+data!$E$4*B790^2-(data!$F$2+data!$E$4*data!$A$2)*B790-data!$F$2*data!$E$4)/(B790^3+(data!$E$4+data!$C$2)*B790^2+(data!$E$4*data!$C$2-data!$R$2)*B790-data!$E$4*data!$F$2))</f>
        <v>10.026793380621186</v>
      </c>
      <c r="E790" s="18">
        <f>IF(OR(A790&lt;data!$G$2,A790 &gt;data!$H$2),"",A790)</f>
        <v>9.3699999999998447</v>
      </c>
      <c r="F790" s="19">
        <f t="shared" si="60"/>
        <v>10.028141027489633</v>
      </c>
      <c r="G790" s="19">
        <f t="shared" si="62"/>
        <v>10.026793380621186</v>
      </c>
      <c r="H790" s="4" t="str">
        <f t="shared" si="63"/>
        <v/>
      </c>
      <c r="I790" s="4" t="e">
        <f>VLOOKUP(ROUND(A790,2),data!$B$6:$C$209,2,0)</f>
        <v>#N/A</v>
      </c>
      <c r="J790" s="4"/>
    </row>
    <row r="791" spans="1:18" x14ac:dyDescent="0.2">
      <c r="A791" s="17">
        <f>A790+data!$I$2</f>
        <v>9.3799999999998445</v>
      </c>
      <c r="B791" s="17">
        <f t="shared" si="61"/>
        <v>4.1686938347048383E-10</v>
      </c>
      <c r="C791" s="17">
        <f>(-data!$B$2)*((B791^3+data!$D$4*B791^2-(data!$F$2+data!$D$4*data!$A$2)*B791-data!$F$2*data!$D$4)/(B791^3+(data!$D$4+data!$C$2)*B791^2+(data!$D$4*data!$C$2-data!$R$2)*B791-data!$D$4*data!$F$2))</f>
        <v>10.028796965010212</v>
      </c>
      <c r="D791" s="4">
        <f>(-data!$B$2)*((B791^3+data!$E$4*B791^2-(data!$F$2+data!$E$4*data!$A$2)*B791-data!$F$2*data!$E$4)/(B791^3+(data!$E$4+data!$C$2)*B791^2+(data!$E$4*data!$C$2-data!$R$2)*B791-data!$E$4*data!$F$2))</f>
        <v>10.027479961431766</v>
      </c>
      <c r="E791" s="18">
        <f>IF(OR(A791&lt;data!$G$2,A791 &gt;data!$H$2),"",A791)</f>
        <v>9.3799999999998445</v>
      </c>
      <c r="F791" s="19">
        <f t="shared" si="60"/>
        <v>10.028796965010212</v>
      </c>
      <c r="G791" s="19">
        <f t="shared" si="62"/>
        <v>10.027479961431766</v>
      </c>
      <c r="H791" s="4" t="str">
        <f t="shared" si="63"/>
        <v/>
      </c>
      <c r="I791" s="4" t="e">
        <f>VLOOKUP(ROUND(A791,2),data!$B$6:$C$209,2,0)</f>
        <v>#N/A</v>
      </c>
      <c r="J791" s="4"/>
    </row>
    <row r="792" spans="1:18" x14ac:dyDescent="0.2">
      <c r="A792" s="17">
        <f>A791+data!$I$2</f>
        <v>9.3899999999998442</v>
      </c>
      <c r="B792" s="17">
        <f t="shared" si="61"/>
        <v>4.0738027780425785E-10</v>
      </c>
      <c r="C792" s="17">
        <f>(-data!$B$2)*((B792^3+data!$D$4*B792^2-(data!$F$2+data!$D$4*data!$A$2)*B792-data!$F$2*data!$D$4)/(B792^3+(data!$D$4+data!$C$2)*B792^2+(data!$D$4*data!$C$2-data!$R$2)*B792-data!$D$4*data!$F$2))</f>
        <v>10.029468193063904</v>
      </c>
      <c r="D792" s="4">
        <f>(-data!$B$2)*((B792^3+data!$E$4*B792^2-(data!$F$2+data!$E$4*data!$A$2)*B792-data!$F$2*data!$E$4)/(B792^3+(data!$E$4+data!$C$2)*B792^2+(data!$E$4*data!$C$2-data!$R$2)*B792-data!$E$4*data!$F$2))</f>
        <v>10.028181135428596</v>
      </c>
      <c r="E792" s="18">
        <f>IF(OR(A792&lt;data!$G$2,A792 &gt;data!$H$2),"",A792)</f>
        <v>9.3899999999998442</v>
      </c>
      <c r="F792" s="19">
        <f t="shared" si="60"/>
        <v>10.029468193063904</v>
      </c>
      <c r="G792" s="19">
        <f t="shared" si="62"/>
        <v>10.028181135428596</v>
      </c>
      <c r="H792" s="4" t="str">
        <f t="shared" si="63"/>
        <v/>
      </c>
      <c r="I792" s="4" t="e">
        <f>VLOOKUP(ROUND(A792,2),data!$B$6:$C$209,2,0)</f>
        <v>#N/A</v>
      </c>
      <c r="J792" s="4"/>
    </row>
    <row r="793" spans="1:18" x14ac:dyDescent="0.2">
      <c r="A793" s="17">
        <f>A792+data!$I$2</f>
        <v>9.399999999999844</v>
      </c>
      <c r="B793" s="17">
        <f t="shared" si="61"/>
        <v>3.9810717055363911E-10</v>
      </c>
      <c r="C793" s="17">
        <f>(-data!$B$2)*((B793^3+data!$D$4*B793^2-(data!$F$2+data!$D$4*data!$A$2)*B793-data!$F$2*data!$D$4)/(B793^3+(data!$D$4+data!$C$2)*B793^2+(data!$D$4*data!$C$2-data!$R$2)*B793-data!$D$4*data!$F$2))</f>
        <v>10.030155068582213</v>
      </c>
      <c r="D793" s="4">
        <f>(-data!$B$2)*((B793^3+data!$E$4*B793^2-(data!$F$2+data!$E$4*data!$A$2)*B793-data!$F$2*data!$E$4)/(B793^3+(data!$E$4+data!$C$2)*B793^2+(data!$E$4*data!$C$2-data!$R$2)*B793-data!$E$4*data!$F$2))</f>
        <v>10.028897275408475</v>
      </c>
      <c r="E793" s="18">
        <f>IF(OR(A793&lt;data!$G$2,A793 &gt;data!$H$2),"",A793)</f>
        <v>9.399999999999844</v>
      </c>
      <c r="F793" s="19">
        <f t="shared" si="60"/>
        <v>10.030155068582213</v>
      </c>
      <c r="G793" s="19">
        <f t="shared" si="62"/>
        <v>10.028897275408475</v>
      </c>
      <c r="H793" s="4" t="str">
        <f t="shared" si="63"/>
        <v/>
      </c>
      <c r="I793" s="4" t="e">
        <f>VLOOKUP(ROUND(A793,2),data!$B$6:$C$209,2,0)</f>
        <v>#N/A</v>
      </c>
      <c r="J793" s="4"/>
    </row>
    <row r="794" spans="1:18" x14ac:dyDescent="0.2">
      <c r="A794" s="17">
        <f>A793+data!$I$2</f>
        <v>9.4099999999998438</v>
      </c>
      <c r="B794" s="17">
        <f t="shared" si="61"/>
        <v>3.8904514499441927E-10</v>
      </c>
      <c r="C794" s="17">
        <f>(-data!$B$2)*((B794^3+data!$D$4*B794^2-(data!$F$2+data!$D$4*data!$A$2)*B794-data!$F$2*data!$D$4)/(B794^3+(data!$D$4+data!$C$2)*B794^2+(data!$D$4*data!$C$2-data!$R$2)*B794-data!$D$4*data!$F$2))</f>
        <v>10.030857956842066</v>
      </c>
      <c r="D794" s="4">
        <f>(-data!$B$2)*((B794^3+data!$E$4*B794^2-(data!$F$2+data!$E$4*data!$A$2)*B794-data!$F$2*data!$E$4)/(B794^3+(data!$E$4+data!$C$2)*B794^2+(data!$E$4*data!$C$2-data!$R$2)*B794-data!$E$4*data!$F$2))</f>
        <v>10.029628762152862</v>
      </c>
      <c r="E794" s="18">
        <f>IF(OR(A794&lt;data!$G$2,A794 &gt;data!$H$2),"",A794)</f>
        <v>9.4099999999998438</v>
      </c>
      <c r="F794" s="19">
        <f t="shared" si="60"/>
        <v>10.030857956842066</v>
      </c>
      <c r="G794" s="19">
        <f t="shared" si="62"/>
        <v>10.029628762152862</v>
      </c>
      <c r="H794" s="4" t="str">
        <f t="shared" si="63"/>
        <v/>
      </c>
      <c r="I794" s="4" t="e">
        <f>VLOOKUP(ROUND(A794,2),data!$B$6:$C$209,2,0)</f>
        <v>#N/A</v>
      </c>
      <c r="J794" s="4"/>
    </row>
    <row r="795" spans="1:18" x14ac:dyDescent="0.2">
      <c r="A795" s="17">
        <f>A794+data!$I$2</f>
        <v>9.4199999999998436</v>
      </c>
      <c r="B795" s="17">
        <f t="shared" si="61"/>
        <v>3.8018939632069668E-10</v>
      </c>
      <c r="C795" s="17">
        <f>(-data!$B$2)*((B795^3+data!$D$4*B795^2-(data!$F$2+data!$D$4*data!$A$2)*B795-data!$F$2*data!$D$4)/(B795^3+(data!$D$4+data!$C$2)*B795^2+(data!$D$4*data!$C$2-data!$R$2)*B795-data!$D$4*data!$F$2))</f>
        <v>10.031577231661828</v>
      </c>
      <c r="D795" s="4">
        <f>(-data!$B$2)*((B795^3+data!$E$4*B795^2-(data!$F$2+data!$E$4*data!$A$2)*B795-data!$F$2*data!$E$4)/(B795^3+(data!$E$4+data!$C$2)*B795^2+(data!$E$4*data!$C$2-data!$R$2)*B795-data!$E$4*data!$F$2))</f>
        <v>10.030375984632068</v>
      </c>
      <c r="E795" s="18">
        <f>IF(OR(A795&lt;data!$G$2,A795 &gt;data!$H$2),"",A795)</f>
        <v>9.4199999999998436</v>
      </c>
      <c r="F795" s="19">
        <f t="shared" si="60"/>
        <v>10.031577231661828</v>
      </c>
      <c r="G795" s="19">
        <f t="shared" si="62"/>
        <v>10.030375984632068</v>
      </c>
      <c r="H795" s="4" t="str">
        <f t="shared" si="63"/>
        <v/>
      </c>
      <c r="I795" s="4" t="e">
        <f>VLOOKUP(ROUND(A795,2),data!$B$6:$C$209,2,0)</f>
        <v>#N/A</v>
      </c>
      <c r="J795" s="4"/>
    </row>
    <row r="796" spans="1:18" x14ac:dyDescent="0.2">
      <c r="A796" s="17">
        <f>A795+data!$I$2</f>
        <v>9.4299999999998434</v>
      </c>
      <c r="B796" s="17">
        <f t="shared" si="61"/>
        <v>3.7153522909730632E-10</v>
      </c>
      <c r="C796" s="17">
        <f>(-data!$B$2)*((B796^3+data!$D$4*B796^2-(data!$F$2+data!$D$4*data!$A$2)*B796-data!$F$2*data!$D$4)/(B796^3+(data!$D$4+data!$C$2)*B796^2+(data!$D$4*data!$C$2-data!$R$2)*B796-data!$D$4*data!$F$2))</f>
        <v>10.032313275601897</v>
      </c>
      <c r="D796" s="4">
        <f>(-data!$B$2)*((B796^3+data!$E$4*B796^2-(data!$F$2+data!$E$4*data!$A$2)*B796-data!$F$2*data!$E$4)/(B796^3+(data!$E$4+data!$C$2)*B796^2+(data!$E$4*data!$C$2-data!$R$2)*B796-data!$E$4*data!$F$2))</f>
        <v>10.031139340213882</v>
      </c>
      <c r="E796" s="18">
        <f>IF(OR(A796&lt;data!$G$2,A796 &gt;data!$H$2),"",A796)</f>
        <v>9.4299999999998434</v>
      </c>
      <c r="F796" s="19">
        <f t="shared" si="60"/>
        <v>10.032313275601897</v>
      </c>
      <c r="G796" s="19">
        <f t="shared" si="62"/>
        <v>10.031139340213882</v>
      </c>
      <c r="H796" s="4" t="str">
        <f t="shared" si="63"/>
        <v/>
      </c>
      <c r="I796" s="4" t="e">
        <f>VLOOKUP(ROUND(A796,2),data!$B$6:$C$209,2,0)</f>
        <v>#N/A</v>
      </c>
      <c r="J796" s="4"/>
    </row>
    <row r="797" spans="1:18" x14ac:dyDescent="0.2">
      <c r="A797" s="17">
        <f>A796+data!$I$2</f>
        <v>9.4399999999998432</v>
      </c>
      <c r="B797" s="17">
        <f t="shared" si="61"/>
        <v>3.630780547702321E-10</v>
      </c>
      <c r="C797" s="17">
        <f>(-data!$B$2)*((B797^3+data!$D$4*B797^2-(data!$F$2+data!$D$4*data!$A$2)*B797-data!$F$2*data!$D$4)/(B797^3+(data!$D$4+data!$C$2)*B797^2+(data!$D$4*data!$C$2-data!$R$2)*B797-data!$D$4*data!$F$2))</f>
        <v>10.033066480170097</v>
      </c>
      <c r="D797" s="4">
        <f>(-data!$B$2)*((B797^3+data!$E$4*B797^2-(data!$F$2+data!$E$4*data!$A$2)*B797-data!$F$2*data!$E$4)/(B797^3+(data!$E$4+data!$C$2)*B797^2+(data!$E$4*data!$C$2-data!$R$2)*B797-data!$E$4*data!$F$2))</f>
        <v>10.031919234876773</v>
      </c>
      <c r="E797" s="18">
        <f>IF(OR(A797&lt;data!$G$2,A797 &gt;data!$H$2),"",A797)</f>
        <v>9.4399999999998432</v>
      </c>
      <c r="F797" s="19">
        <f t="shared" si="60"/>
        <v>10.033066480170097</v>
      </c>
      <c r="G797" s="19">
        <f t="shared" si="62"/>
        <v>10.031919234876773</v>
      </c>
      <c r="H797" s="4" t="str">
        <f t="shared" si="63"/>
        <v/>
      </c>
      <c r="I797" s="4" t="e">
        <f>VLOOKUP(ROUND(A797,2),data!$B$6:$C$209,2,0)</f>
        <v>#N/A</v>
      </c>
      <c r="J797" s="4"/>
    </row>
    <row r="798" spans="1:18" x14ac:dyDescent="0.2">
      <c r="A798" s="17">
        <f>A797+data!$I$2</f>
        <v>9.449999999999843</v>
      </c>
      <c r="B798" s="17">
        <f t="shared" si="61"/>
        <v>3.5481338923370334E-10</v>
      </c>
      <c r="C798" s="17">
        <f>(-data!$B$2)*((B798^3+data!$D$4*B798^2-(data!$F$2+data!$D$4*data!$A$2)*B798-data!$F$2*data!$D$4)/(B798^3+(data!$D$4+data!$C$2)*B798^2+(data!$D$4*data!$C$2-data!$R$2)*B798-data!$D$4*data!$F$2))</f>
        <v>10.033837246031901</v>
      </c>
      <c r="D798" s="4">
        <f>(-data!$B$2)*((B798^3+data!$E$4*B798^2-(data!$F$2+data!$E$4*data!$A$2)*B798-data!$F$2*data!$E$4)/(B798^3+(data!$E$4+data!$C$2)*B798^2+(data!$E$4*data!$C$2-data!$R$2)*B798-data!$E$4*data!$F$2))</f>
        <v>10.032716083427777</v>
      </c>
      <c r="E798" s="18">
        <f>IF(OR(A798&lt;data!$G$2,A798 &gt;data!$H$2),"",A798)</f>
        <v>9.449999999999843</v>
      </c>
      <c r="F798" s="19">
        <f t="shared" si="60"/>
        <v>10.033837246031901</v>
      </c>
      <c r="G798" s="19">
        <f t="shared" si="62"/>
        <v>10.032716083427777</v>
      </c>
      <c r="H798" s="4" t="str">
        <f t="shared" si="63"/>
        <v/>
      </c>
      <c r="I798" s="4" t="e">
        <f>VLOOKUP(ROUND(A798,2),data!$B$6:$C$209,2,0)</f>
        <v>#N/A</v>
      </c>
      <c r="J798" s="4"/>
    </row>
    <row r="799" spans="1:18" x14ac:dyDescent="0.2">
      <c r="A799" s="17">
        <f>A798+data!$I$2</f>
        <v>9.4599999999998428</v>
      </c>
      <c r="B799" s="17">
        <f t="shared" si="61"/>
        <v>3.4673685045265661E-10</v>
      </c>
      <c r="C799" s="17">
        <f>(-data!$B$2)*((B799^3+data!$D$4*B799^2-(data!$F$2+data!$D$4*data!$A$2)*B799-data!$F$2*data!$D$4)/(B799^3+(data!$D$4+data!$C$2)*B799^2+(data!$D$4*data!$C$2-data!$R$2)*B799-data!$D$4*data!$F$2))</f>
        <v>10.034625983225657</v>
      </c>
      <c r="D799" s="4">
        <f>(-data!$B$2)*((B799^3+data!$E$4*B799^2-(data!$F$2+data!$E$4*data!$A$2)*B799-data!$F$2*data!$E$4)/(B799^3+(data!$E$4+data!$C$2)*B799^2+(data!$E$4*data!$C$2-data!$R$2)*B799-data!$E$4*data!$F$2))</f>
        <v>10.033530309725188</v>
      </c>
      <c r="E799" s="18">
        <f>IF(OR(A799&lt;data!$G$2,A799 &gt;data!$H$2),"",A799)</f>
        <v>9.4599999999998428</v>
      </c>
      <c r="F799" s="19">
        <f t="shared" si="60"/>
        <v>10.034625983225657</v>
      </c>
      <c r="G799" s="19">
        <f t="shared" si="62"/>
        <v>10.033530309725188</v>
      </c>
      <c r="H799" s="4" t="str">
        <f t="shared" si="63"/>
        <v/>
      </c>
      <c r="I799" s="4" t="e">
        <f>VLOOKUP(ROUND(A799,2),data!$B$6:$C$209,2,0)</f>
        <v>#N/A</v>
      </c>
      <c r="J799" s="4"/>
    </row>
    <row r="800" spans="1:18" x14ac:dyDescent="0.2">
      <c r="A800" s="17">
        <f>A799+data!$I$2</f>
        <v>9.4699999999998425</v>
      </c>
      <c r="B800" s="17">
        <f t="shared" si="61"/>
        <v>3.388441561393247E-10</v>
      </c>
      <c r="C800" s="17">
        <f>(-data!$B$2)*((B800^3+data!$D$4*B800^2-(data!$F$2+data!$D$4*data!$A$2)*B800-data!$F$2*data!$D$4)/(B800^3+(data!$D$4+data!$C$2)*B800^2+(data!$D$4*data!$C$2-data!$R$2)*B800-data!$D$4*data!$F$2))</f>
        <v>10.035433111382897</v>
      </c>
      <c r="D800" s="4">
        <f>(-data!$B$2)*((B800^3+data!$E$4*B800^2-(data!$F$2+data!$E$4*data!$A$2)*B800-data!$F$2*data!$E$4)/(B800^3+(data!$E$4+data!$C$2)*B800^2+(data!$E$4*data!$C$2-data!$R$2)*B800-data!$E$4*data!$F$2))</f>
        <v>10.034362346906194</v>
      </c>
      <c r="E800" s="18">
        <f>IF(OR(A800&lt;data!$G$2,A800 &gt;data!$H$2),"",A800)</f>
        <v>9.4699999999998425</v>
      </c>
      <c r="F800" s="19">
        <f t="shared" si="60"/>
        <v>10.035433111382897</v>
      </c>
      <c r="G800" s="19">
        <f t="shared" si="62"/>
        <v>10.034362346906194</v>
      </c>
      <c r="H800" s="4" t="str">
        <f t="shared" si="63"/>
        <v/>
      </c>
      <c r="I800" s="4" t="e">
        <f>VLOOKUP(ROUND(A800,2),data!$B$6:$C$209,2,0)</f>
        <v>#N/A</v>
      </c>
      <c r="J800" s="4"/>
    </row>
    <row r="801" spans="1:10" x14ac:dyDescent="0.2">
      <c r="A801" s="17">
        <f>A800+data!$I$2</f>
        <v>9.4799999999998423</v>
      </c>
      <c r="B801" s="17">
        <f t="shared" si="61"/>
        <v>3.3113112148271049E-10</v>
      </c>
      <c r="C801" s="17">
        <f>(-data!$B$2)*((B801^3+data!$D$4*B801^2-(data!$F$2+data!$D$4*data!$A$2)*B801-data!$F$2*data!$D$4)/(B801^3+(data!$D$4+data!$C$2)*B801^2+(data!$D$4*data!$C$2-data!$R$2)*B801-data!$D$4*data!$F$2))</f>
        <v>10.036259059953883</v>
      </c>
      <c r="D801" s="4">
        <f>(-data!$B$2)*((B801^3+data!$E$4*B801^2-(data!$F$2+data!$E$4*data!$A$2)*B801-data!$F$2*data!$E$4)/(B801^3+(data!$E$4+data!$C$2)*B801^2+(data!$E$4*data!$C$2-data!$R$2)*B801-data!$E$4*data!$F$2))</f>
        <v>10.035212637619543</v>
      </c>
      <c r="E801" s="18">
        <f>IF(OR(A801&lt;data!$G$2,A801 &gt;data!$H$2),"",A801)</f>
        <v>9.4799999999998423</v>
      </c>
      <c r="F801" s="19">
        <f t="shared" si="60"/>
        <v>10.036259059953883</v>
      </c>
      <c r="G801" s="19">
        <f t="shared" si="62"/>
        <v>10.035212637619543</v>
      </c>
      <c r="H801" s="4" t="str">
        <f t="shared" si="63"/>
        <v/>
      </c>
      <c r="I801" s="4" t="e">
        <f>VLOOKUP(ROUND(A801,2),data!$B$6:$C$209,2,0)</f>
        <v>#N/A</v>
      </c>
      <c r="J801" s="4"/>
    </row>
    <row r="802" spans="1:10" x14ac:dyDescent="0.2">
      <c r="A802" s="17">
        <f>A801+data!$I$2</f>
        <v>9.4899999999998421</v>
      </c>
      <c r="B802" s="17">
        <f t="shared" si="61"/>
        <v>3.2359365692974497E-10</v>
      </c>
      <c r="C802" s="17">
        <f>(-data!$B$2)*((B802^3+data!$D$4*B802^2-(data!$F$2+data!$D$4*data!$A$2)*B802-data!$F$2*data!$D$4)/(B802^3+(data!$D$4+data!$C$2)*B802^2+(data!$D$4*data!$C$2-data!$R$2)*B802-data!$D$4*data!$F$2))</f>
        <v>10.037104268438497</v>
      </c>
      <c r="D802" s="4">
        <f>(-data!$B$2)*((B802^3+data!$E$4*B802^2-(data!$F$2+data!$E$4*data!$A$2)*B802-data!$F$2*data!$E$4)/(B802^3+(data!$E$4+data!$C$2)*B802^2+(data!$E$4*data!$C$2-data!$R$2)*B802-data!$E$4*data!$F$2))</f>
        <v>10.036081634263429</v>
      </c>
      <c r="E802" s="18">
        <f>IF(OR(A802&lt;data!$G$2,A802 &gt;data!$H$2),"",A802)</f>
        <v>9.4899999999998421</v>
      </c>
      <c r="F802" s="19">
        <f t="shared" si="60"/>
        <v>10.037104268438497</v>
      </c>
      <c r="G802" s="19">
        <f t="shared" si="62"/>
        <v>10.036081634263429</v>
      </c>
      <c r="H802" s="4" t="str">
        <f t="shared" si="63"/>
        <v/>
      </c>
      <c r="I802" s="4" t="e">
        <f>VLOOKUP(ROUND(A802,2),data!$B$6:$C$209,2,0)</f>
        <v>#N/A</v>
      </c>
      <c r="J802" s="4"/>
    </row>
    <row r="803" spans="1:10" x14ac:dyDescent="0.2">
      <c r="A803" s="17">
        <f>A802+data!$I$2</f>
        <v>9.4999999999998419</v>
      </c>
      <c r="B803" s="17">
        <f t="shared" si="61"/>
        <v>3.16227766016952E-10</v>
      </c>
      <c r="C803" s="17">
        <f>(-data!$B$2)*((B803^3+data!$D$4*B803^2-(data!$F$2+data!$D$4*data!$A$2)*B803-data!$F$2*data!$D$4)/(B803^3+(data!$D$4+data!$C$2)*B803^2+(data!$D$4*data!$C$2-data!$R$2)*B803-data!$D$4*data!$F$2))</f>
        <v>10.037969186622627</v>
      </c>
      <c r="D803" s="4">
        <f>(-data!$B$2)*((B803^3+data!$E$4*B803^2-(data!$F$2+data!$E$4*data!$A$2)*B803-data!$F$2*data!$E$4)/(B803^3+(data!$E$4+data!$C$2)*B803^2+(data!$E$4*data!$C$2-data!$R$2)*B803-data!$E$4*data!$F$2))</f>
        <v>10.036969799228675</v>
      </c>
      <c r="E803" s="18">
        <f>IF(OR(A803&lt;data!$G$2,A803 &gt;data!$H$2),"",A803)</f>
        <v>9.4999999999998419</v>
      </c>
      <c r="F803" s="19">
        <f t="shared" si="60"/>
        <v>10.037969186622627</v>
      </c>
      <c r="G803" s="19">
        <f t="shared" si="62"/>
        <v>10.036969799228675</v>
      </c>
      <c r="H803" s="4" t="str">
        <f t="shared" si="63"/>
        <v/>
      </c>
      <c r="I803" s="4" t="e">
        <f>VLOOKUP(ROUND(A803,2),data!$B$6:$C$209,2,0)</f>
        <v>#N/A</v>
      </c>
      <c r="J803" s="4"/>
    </row>
    <row r="804" spans="1:10" x14ac:dyDescent="0.2">
      <c r="A804" s="17">
        <f>A803+data!$I$2</f>
        <v>9.5099999999998417</v>
      </c>
      <c r="B804" s="17">
        <f t="shared" si="61"/>
        <v>3.0902954325147058E-10</v>
      </c>
      <c r="C804" s="17">
        <f>(-data!$B$2)*((B804^3+data!$D$4*B804^2-(data!$F$2+data!$D$4*data!$A$2)*B804-data!$F$2*data!$D$4)/(B804^3+(data!$D$4+data!$C$2)*B804^2+(data!$D$4*data!$C$2-data!$R$2)*B804-data!$D$4*data!$F$2))</f>
        <v>10.038854274820117</v>
      </c>
      <c r="D804" s="4">
        <f>(-data!$B$2)*((B804^3+data!$E$4*B804^2-(data!$F$2+data!$E$4*data!$A$2)*B804-data!$F$2*data!$E$4)/(B804^3+(data!$E$4+data!$C$2)*B804^2+(data!$E$4*data!$C$2-data!$R$2)*B804-data!$E$4*data!$F$2))</f>
        <v>10.037877605147399</v>
      </c>
      <c r="E804" s="18">
        <f>IF(OR(A804&lt;data!$G$2,A804 &gt;data!$H$2),"",A804)</f>
        <v>9.5099999999998417</v>
      </c>
      <c r="F804" s="19">
        <f t="shared" si="60"/>
        <v>10.038854274820117</v>
      </c>
      <c r="G804" s="19">
        <f t="shared" si="62"/>
        <v>10.037877605147399</v>
      </c>
      <c r="H804" s="4" t="str">
        <f t="shared" si="63"/>
        <v/>
      </c>
      <c r="I804" s="4" t="e">
        <f>VLOOKUP(ROUND(A804,2),data!$B$6:$C$209,2,0)</f>
        <v>#N/A</v>
      </c>
      <c r="J804" s="4"/>
    </row>
    <row r="805" spans="1:10" x14ac:dyDescent="0.2">
      <c r="A805" s="17">
        <f>A804+data!$I$2</f>
        <v>9.5199999999998415</v>
      </c>
      <c r="B805" s="17">
        <f t="shared" si="61"/>
        <v>3.0199517204031169E-10</v>
      </c>
      <c r="C805" s="17">
        <f>(-data!$B$2)*((B805^3+data!$D$4*B805^2-(data!$F$2+data!$D$4*data!$A$2)*B805-data!$F$2*data!$D$4)/(B805^3+(data!$D$4+data!$C$2)*B805^2+(data!$D$4*data!$C$2-data!$R$2)*B805-data!$D$4*data!$F$2))</f>
        <v>10.039760004120533</v>
      </c>
      <c r="D805" s="4">
        <f>(-data!$B$2)*((B805^3+data!$E$4*B805^2-(data!$F$2+data!$E$4*data!$A$2)*B805-data!$F$2*data!$E$4)/(B805^3+(data!$E$4+data!$C$2)*B805^2+(data!$E$4*data!$C$2-data!$R$2)*B805-data!$E$4*data!$F$2))</f>
        <v>10.038805535147224</v>
      </c>
      <c r="E805" s="18">
        <f>IF(OR(A805&lt;data!$G$2,A805 &gt;data!$H$2),"",A805)</f>
        <v>9.5199999999998415</v>
      </c>
      <c r="F805" s="19">
        <f t="shared" si="60"/>
        <v>10.039760004120533</v>
      </c>
      <c r="G805" s="19">
        <f t="shared" si="62"/>
        <v>10.038805535147224</v>
      </c>
      <c r="H805" s="4" t="str">
        <f t="shared" si="63"/>
        <v/>
      </c>
      <c r="I805" s="4" t="e">
        <f>VLOOKUP(ROUND(A805,2),data!$B$6:$C$209,2,0)</f>
        <v>#N/A</v>
      </c>
      <c r="J805" s="4"/>
    </row>
    <row r="806" spans="1:10" x14ac:dyDescent="0.2">
      <c r="A806" s="17">
        <f>A805+data!$I$2</f>
        <v>9.5299999999998413</v>
      </c>
      <c r="B806" s="17">
        <f t="shared" si="61"/>
        <v>2.9512092266674615E-10</v>
      </c>
      <c r="C806" s="17">
        <f>(-data!$B$2)*((B806^3+data!$D$4*B806^2-(data!$F$2+data!$D$4*data!$A$2)*B806-data!$F$2*data!$D$4)/(B806^3+(data!$D$4+data!$C$2)*B806^2+(data!$D$4*data!$C$2-data!$R$2)*B806-data!$D$4*data!$F$2))</f>
        <v>10.040686856642749</v>
      </c>
      <c r="D806" s="4">
        <f>(-data!$B$2)*((B806^3+data!$E$4*B806^2-(data!$F$2+data!$E$4*data!$A$2)*B806-data!$F$2*data!$E$4)/(B806^3+(data!$E$4+data!$C$2)*B806^2+(data!$E$4*data!$C$2-data!$R$2)*B806-data!$E$4*data!$F$2))</f>
        <v>10.039754083111314</v>
      </c>
      <c r="E806" s="18">
        <f>IF(OR(A806&lt;data!$G$2,A806 &gt;data!$H$2),"",A806)</f>
        <v>9.5299999999998413</v>
      </c>
      <c r="F806" s="19">
        <f t="shared" si="60"/>
        <v>10.040686856642749</v>
      </c>
      <c r="G806" s="19">
        <f t="shared" si="62"/>
        <v>10.039754083111314</v>
      </c>
      <c r="H806" s="4" t="str">
        <f t="shared" si="63"/>
        <v/>
      </c>
      <c r="I806" s="4" t="e">
        <f>VLOOKUP(ROUND(A806,2),data!$B$6:$C$209,2,0)</f>
        <v>#N/A</v>
      </c>
      <c r="J806" s="4"/>
    </row>
    <row r="807" spans="1:10" x14ac:dyDescent="0.2">
      <c r="A807" s="17">
        <f>A806+data!$I$2</f>
        <v>9.5399999999998411</v>
      </c>
      <c r="B807" s="17">
        <f t="shared" si="61"/>
        <v>2.8840315031276581E-10</v>
      </c>
      <c r="C807" s="17">
        <f>(-data!$B$2)*((B807^3+data!$D$4*B807^2-(data!$F$2+data!$D$4*data!$A$2)*B807-data!$F$2*data!$D$4)/(B807^3+(data!$D$4+data!$C$2)*B807^2+(data!$D$4*data!$C$2-data!$R$2)*B807-data!$D$4*data!$F$2))</f>
        <v>10.041635325794619</v>
      </c>
      <c r="D807" s="4">
        <f>(-data!$B$2)*((B807^3+data!$E$4*B807^2-(data!$F$2+data!$E$4*data!$A$2)*B807-data!$F$2*data!$E$4)/(B807^3+(data!$E$4+data!$C$2)*B807^2+(data!$E$4*data!$C$2-data!$R$2)*B807-data!$E$4*data!$F$2))</f>
        <v>10.040723753944192</v>
      </c>
      <c r="E807" s="18">
        <f>IF(OR(A807&lt;data!$G$2,A807 &gt;data!$H$2),"",A807)</f>
        <v>9.5399999999998411</v>
      </c>
      <c r="F807" s="19">
        <f t="shared" si="60"/>
        <v>10.041635325794619</v>
      </c>
      <c r="G807" s="19">
        <f t="shared" si="62"/>
        <v>10.040723753944192</v>
      </c>
      <c r="H807" s="4" t="str">
        <f t="shared" si="63"/>
        <v/>
      </c>
      <c r="I807" s="4" t="e">
        <f>VLOOKUP(ROUND(A807,2),data!$B$6:$C$209,2,0)</f>
        <v>#N/A</v>
      </c>
      <c r="J807" s="4"/>
    </row>
    <row r="808" spans="1:10" x14ac:dyDescent="0.2">
      <c r="A808" s="17">
        <f>A807+data!$I$2</f>
        <v>9.5499999999998408</v>
      </c>
      <c r="B808" s="17">
        <f t="shared" si="61"/>
        <v>2.8183829312654819E-10</v>
      </c>
      <c r="C808" s="17">
        <f>(-data!$B$2)*((B808^3+data!$D$4*B808^2-(data!$F$2+data!$D$4*data!$A$2)*B808-data!$F$2*data!$D$4)/(B808^3+(data!$D$4+data!$C$2)*B808^2+(data!$D$4*data!$C$2-data!$R$2)*B808-data!$D$4*data!$F$2))</f>
        <v>10.042605916538781</v>
      </c>
      <c r="D808" s="4">
        <f>(-data!$B$2)*((B808^3+data!$E$4*B808^2-(data!$F$2+data!$E$4*data!$A$2)*B808-data!$F$2*data!$E$4)/(B808^3+(data!$E$4+data!$C$2)*B808^2+(data!$E$4*data!$C$2-data!$R$2)*B808-data!$E$4*data!$F$2))</f>
        <v>10.041715063843677</v>
      </c>
      <c r="E808" s="18">
        <f>IF(OR(A808&lt;data!$G$2,A808 &gt;data!$H$2),"",A808)</f>
        <v>9.5499999999998408</v>
      </c>
      <c r="F808" s="19">
        <f t="shared" si="60"/>
        <v>10.042605916538781</v>
      </c>
      <c r="G808" s="19">
        <f t="shared" si="62"/>
        <v>10.041715063843677</v>
      </c>
      <c r="H808" s="4" t="str">
        <f t="shared" si="63"/>
        <v/>
      </c>
      <c r="I808" s="4" t="e">
        <f>VLOOKUP(ROUND(A808,2),data!$B$6:$C$209,2,0)</f>
        <v>#N/A</v>
      </c>
      <c r="J808" s="4"/>
    </row>
    <row r="809" spans="1:10" x14ac:dyDescent="0.2">
      <c r="A809" s="17">
        <f>A808+data!$I$2</f>
        <v>9.5599999999998406</v>
      </c>
      <c r="B809" s="17">
        <f t="shared" si="61"/>
        <v>2.7542287033391718E-10</v>
      </c>
      <c r="C809" s="17">
        <f>(-data!$B$2)*((B809^3+data!$D$4*B809^2-(data!$F$2+data!$D$4*data!$A$2)*B809-data!$F$2*data!$D$4)/(B809^3+(data!$D$4+data!$C$2)*B809^2+(data!$D$4*data!$C$2-data!$R$2)*B809-data!$D$4*data!$F$2))</f>
        <v>10.043599145664817</v>
      </c>
      <c r="D809" s="4">
        <f>(-data!$B$2)*((B809^3+data!$E$4*B809^2-(data!$F$2+data!$E$4*data!$A$2)*B809-data!$F$2*data!$E$4)/(B809^3+(data!$E$4+data!$C$2)*B809^2+(data!$E$4*data!$C$2-data!$R$2)*B809-data!$E$4*data!$F$2))</f>
        <v>10.042728540578965</v>
      </c>
      <c r="E809" s="18">
        <f>IF(OR(A809&lt;data!$G$2,A809 &gt;data!$H$2),"",A809)</f>
        <v>9.5599999999998406</v>
      </c>
      <c r="F809" s="19">
        <f t="shared" si="60"/>
        <v>10.043599145664817</v>
      </c>
      <c r="G809" s="19">
        <f t="shared" si="62"/>
        <v>10.042728540578965</v>
      </c>
      <c r="H809" s="4" t="str">
        <f t="shared" si="63"/>
        <v/>
      </c>
      <c r="I809" s="4" t="e">
        <f>VLOOKUP(ROUND(A809,2),data!$B$6:$C$209,2,0)</f>
        <v>#N/A</v>
      </c>
      <c r="J809" s="4"/>
    </row>
    <row r="810" spans="1:10" x14ac:dyDescent="0.2">
      <c r="A810" s="17">
        <f>A809+data!$I$2</f>
        <v>9.5699999999998404</v>
      </c>
      <c r="B810" s="17">
        <f t="shared" si="61"/>
        <v>2.691534803927898E-10</v>
      </c>
      <c r="C810" s="17">
        <f>(-data!$B$2)*((B810^3+data!$D$4*B810^2-(data!$F$2+data!$D$4*data!$A$2)*B810-data!$F$2*data!$D$4)/(B810^3+(data!$D$4+data!$C$2)*B810^2+(data!$D$4*data!$C$2-data!$R$2)*B810-data!$D$4*data!$F$2))</f>
        <v>10.044615542067865</v>
      </c>
      <c r="D810" s="4">
        <f>(-data!$B$2)*((B810^3+data!$E$4*B810^2-(data!$F$2+data!$E$4*data!$A$2)*B810-data!$F$2*data!$E$4)/(B810^3+(data!$E$4+data!$C$2)*B810^2+(data!$E$4*data!$C$2-data!$R$2)*B810-data!$E$4*data!$F$2))</f>
        <v>10.043764723775062</v>
      </c>
      <c r="E810" s="18">
        <f>IF(OR(A810&lt;data!$G$2,A810 &gt;data!$H$2),"",A810)</f>
        <v>9.5699999999998404</v>
      </c>
      <c r="F810" s="19">
        <f t="shared" si="60"/>
        <v>10.044615542067865</v>
      </c>
      <c r="G810" s="19">
        <f t="shared" si="62"/>
        <v>10.043764723775062</v>
      </c>
      <c r="H810" s="4" t="str">
        <f t="shared" si="63"/>
        <v/>
      </c>
      <c r="I810" s="4" t="e">
        <f>VLOOKUP(ROUND(A810,2),data!$B$6:$C$209,2,0)</f>
        <v>#N/A</v>
      </c>
      <c r="J810" s="4"/>
    </row>
    <row r="811" spans="1:10" x14ac:dyDescent="0.2">
      <c r="A811" s="17">
        <f>A810+data!$I$2</f>
        <v>9.5799999999998402</v>
      </c>
      <c r="B811" s="17">
        <f t="shared" si="61"/>
        <v>2.6302679918963419E-10</v>
      </c>
      <c r="C811" s="17">
        <f>(-data!$B$2)*((B811^3+data!$D$4*B811^2-(data!$F$2+data!$D$4*data!$A$2)*B811-data!$F$2*data!$D$4)/(B811^3+(data!$D$4+data!$C$2)*B811^2+(data!$D$4*data!$C$2-data!$R$2)*B811-data!$D$4*data!$F$2))</f>
        <v>10.045655647033898</v>
      </c>
      <c r="D811" s="4">
        <f>(-data!$B$2)*((B811^3+data!$E$4*B811^2-(data!$F$2+data!$E$4*data!$A$2)*B811-data!$F$2*data!$E$4)/(B811^3+(data!$E$4+data!$C$2)*B811^2+(data!$E$4*data!$C$2-data!$R$2)*B811-data!$E$4*data!$F$2))</f>
        <v>10.044824165203725</v>
      </c>
      <c r="E811" s="18">
        <f>IF(OR(A811&lt;data!$G$2,A811 &gt;data!$H$2),"",A811)</f>
        <v>9.5799999999998402</v>
      </c>
      <c r="F811" s="19">
        <f t="shared" si="60"/>
        <v>10.045655647033898</v>
      </c>
      <c r="G811" s="19">
        <f t="shared" si="62"/>
        <v>10.044824165203725</v>
      </c>
      <c r="H811" s="4" t="str">
        <f t="shared" si="63"/>
        <v/>
      </c>
      <c r="I811" s="4" t="e">
        <f>VLOOKUP(ROUND(A811,2),data!$B$6:$C$209,2,0)</f>
        <v>#N/A</v>
      </c>
      <c r="J811" s="4"/>
    </row>
    <row r="812" spans="1:10" x14ac:dyDescent="0.2">
      <c r="A812" s="17">
        <f>A811+data!$I$2</f>
        <v>9.58999999999984</v>
      </c>
      <c r="B812" s="17">
        <f t="shared" si="61"/>
        <v>2.5703957827698027E-10</v>
      </c>
      <c r="C812" s="17">
        <f>(-data!$B$2)*((B812^3+data!$D$4*B812^2-(data!$F$2+data!$D$4*data!$A$2)*B812-data!$F$2*data!$D$4)/(B812^3+(data!$D$4+data!$C$2)*B812^2+(data!$D$4*data!$C$2-data!$R$2)*B812-data!$D$4*data!$F$2))</f>
        <v>10.046720014531777</v>
      </c>
      <c r="D812" s="4">
        <f>(-data!$B$2)*((B812^3+data!$E$4*B812^2-(data!$F$2+data!$E$4*data!$A$2)*B812-data!$F$2*data!$E$4)/(B812^3+(data!$E$4+data!$C$2)*B812^2+(data!$E$4*data!$C$2-data!$R$2)*B812-data!$E$4*data!$F$2))</f>
        <v>10.045907429081087</v>
      </c>
      <c r="E812" s="18">
        <f>IF(OR(A812&lt;data!$G$2,A812 &gt;data!$H$2),"",A812)</f>
        <v>9.58999999999984</v>
      </c>
      <c r="F812" s="19">
        <f t="shared" si="60"/>
        <v>10.046720014531777</v>
      </c>
      <c r="G812" s="19">
        <f t="shared" si="62"/>
        <v>10.045907429081087</v>
      </c>
      <c r="H812" s="4" t="str">
        <f t="shared" si="63"/>
        <v/>
      </c>
      <c r="I812" s="4" t="e">
        <f>VLOOKUP(ROUND(A812,2),data!$B$6:$C$209,2,0)</f>
        <v>#N/A</v>
      </c>
      <c r="J812" s="4"/>
    </row>
    <row r="813" spans="1:10" x14ac:dyDescent="0.2">
      <c r="A813" s="17">
        <f>A812+data!$I$2</f>
        <v>9.5999999999998398</v>
      </c>
      <c r="B813" s="17">
        <f t="shared" si="61"/>
        <v>2.5118864315104976E-10</v>
      </c>
      <c r="C813" s="17">
        <f>(-data!$B$2)*((B813^3+data!$D$4*B813^2-(data!$F$2+data!$D$4*data!$A$2)*B813-data!$F$2*data!$D$4)/(B813^3+(data!$D$4+data!$C$2)*B813^2+(data!$D$4*data!$C$2-data!$R$2)*B813-data!$D$4*data!$F$2))</f>
        <v>10.047809211512284</v>
      </c>
      <c r="D813" s="4">
        <f>(-data!$B$2)*((B813^3+data!$E$4*B813^2-(data!$F$2+data!$E$4*data!$A$2)*B813-data!$F$2*data!$E$4)/(B813^3+(data!$E$4+data!$C$2)*B813^2+(data!$E$4*data!$C$2-data!$R$2)*B813-data!$E$4*data!$F$2))</f>
        <v>10.047015092372073</v>
      </c>
      <c r="E813" s="18">
        <f>IF(OR(A813&lt;data!$G$2,A813 &gt;data!$H$2),"",A813)</f>
        <v>9.5999999999998398</v>
      </c>
      <c r="F813" s="19">
        <f t="shared" si="60"/>
        <v>10.047809211512284</v>
      </c>
      <c r="G813" s="19">
        <f t="shared" si="62"/>
        <v>10.047015092372073</v>
      </c>
      <c r="H813" s="4" t="str">
        <f t="shared" si="63"/>
        <v/>
      </c>
      <c r="I813" s="4" t="e">
        <f>VLOOKUP(ROUND(A813,2),data!$B$6:$C$209,2,0)</f>
        <v>#N/A</v>
      </c>
      <c r="J813" s="4"/>
    </row>
    <row r="814" spans="1:10" x14ac:dyDescent="0.2">
      <c r="A814" s="17">
        <f>A813+data!$I$2</f>
        <v>9.6099999999998396</v>
      </c>
      <c r="B814" s="17">
        <f t="shared" si="61"/>
        <v>2.4547089156859362E-10</v>
      </c>
      <c r="C814" s="17">
        <f>(-data!$B$2)*((B814^3+data!$D$4*B814^2-(data!$F$2+data!$D$4*data!$A$2)*B814-data!$F$2*data!$D$4)/(B814^3+(data!$D$4+data!$C$2)*B814^2+(data!$D$4*data!$C$2-data!$R$2)*B814-data!$D$4*data!$F$2))</f>
        <v>10.048923818214266</v>
      </c>
      <c r="D814" s="4">
        <f>(-data!$B$2)*((B814^3+data!$E$4*B814^2-(data!$F$2+data!$E$4*data!$A$2)*B814-data!$F$2*data!$E$4)/(B814^3+(data!$E$4+data!$C$2)*B814^2+(data!$E$4*data!$C$2-data!$R$2)*B814-data!$E$4*data!$F$2))</f>
        <v>10.048147745101895</v>
      </c>
      <c r="E814" s="18">
        <f>IF(OR(A814&lt;data!$G$2,A814 &gt;data!$H$2),"",A814)</f>
        <v>9.6099999999998396</v>
      </c>
      <c r="F814" s="19">
        <f t="shared" si="60"/>
        <v>10.048923818214266</v>
      </c>
      <c r="G814" s="19">
        <f t="shared" si="62"/>
        <v>10.048147745101895</v>
      </c>
      <c r="H814" s="4" t="str">
        <f t="shared" si="63"/>
        <v/>
      </c>
      <c r="I814" s="4" t="e">
        <f>VLOOKUP(ROUND(A814,2),data!$B$6:$C$209,2,0)</f>
        <v>#N/A</v>
      </c>
      <c r="J814" s="4"/>
    </row>
    <row r="815" spans="1:10" x14ac:dyDescent="0.2">
      <c r="A815" s="17">
        <f>A814+data!$I$2</f>
        <v>9.6199999999998393</v>
      </c>
      <c r="B815" s="17">
        <f t="shared" si="61"/>
        <v>2.3988329190203759E-10</v>
      </c>
      <c r="C815" s="17">
        <f>(-data!$B$2)*((B815^3+data!$D$4*B815^2-(data!$F$2+data!$D$4*data!$A$2)*B815-data!$F$2*data!$D$4)/(B815^3+(data!$D$4+data!$C$2)*B815^2+(data!$D$4*data!$C$2-data!$R$2)*B815-data!$D$4*data!$F$2))</f>
        <v>10.05006442847813</v>
      </c>
      <c r="D815" s="4">
        <f>(-data!$B$2)*((B815^3+data!$E$4*B815^2-(data!$F$2+data!$E$4*data!$A$2)*B815-data!$F$2*data!$E$4)/(B815^3+(data!$E$4+data!$C$2)*B815^2+(data!$E$4*data!$C$2-data!$R$2)*B815-data!$E$4*data!$F$2))</f>
        <v>10.049305990674677</v>
      </c>
      <c r="E815" s="18">
        <f>IF(OR(A815&lt;data!$G$2,A815 &gt;data!$H$2),"",A815)</f>
        <v>9.6199999999998393</v>
      </c>
      <c r="F815" s="19">
        <f t="shared" si="60"/>
        <v>10.05006442847813</v>
      </c>
      <c r="G815" s="19">
        <f t="shared" si="62"/>
        <v>10.049305990674677</v>
      </c>
      <c r="H815" s="4" t="str">
        <f t="shared" si="63"/>
        <v/>
      </c>
      <c r="I815" s="4" t="e">
        <f>VLOOKUP(ROUND(A815,2),data!$B$6:$C$209,2,0)</f>
        <v>#N/A</v>
      </c>
      <c r="J815" s="4"/>
    </row>
    <row r="816" spans="1:10" x14ac:dyDescent="0.2">
      <c r="A816" s="17">
        <f>A815+data!$I$2</f>
        <v>9.6299999999998391</v>
      </c>
      <c r="B816" s="17">
        <f t="shared" si="61"/>
        <v>2.3442288153207876E-10</v>
      </c>
      <c r="C816" s="17">
        <f>(-data!$B$2)*((B816^3+data!$D$4*B816^2-(data!$F$2+data!$D$4*data!$A$2)*B816-data!$F$2*data!$D$4)/(B816^3+(data!$D$4+data!$C$2)*B816^2+(data!$D$4*data!$C$2-data!$R$2)*B816-data!$D$4*data!$F$2))</f>
        <v>10.05123165006677</v>
      </c>
      <c r="D816" s="4">
        <f>(-data!$B$2)*((B816^3+data!$E$4*B816^2-(data!$F$2+data!$E$4*data!$A$2)*B816-data!$F$2*data!$E$4)/(B816^3+(data!$E$4+data!$C$2)*B816^2+(data!$E$4*data!$C$2-data!$R$2)*B816-data!$E$4*data!$F$2))</f>
        <v>10.050490446199481</v>
      </c>
      <c r="E816" s="18">
        <f>IF(OR(A816&lt;data!$G$2,A816 &gt;data!$H$2),"",A816)</f>
        <v>9.6299999999998391</v>
      </c>
      <c r="F816" s="19">
        <f t="shared" si="60"/>
        <v>10.05123165006677</v>
      </c>
      <c r="G816" s="19">
        <f t="shared" si="62"/>
        <v>10.050490446199481</v>
      </c>
      <c r="H816" s="4" t="str">
        <f t="shared" si="63"/>
        <v/>
      </c>
      <c r="I816" s="4" t="e">
        <f>VLOOKUP(ROUND(A816,2),data!$B$6:$C$209,2,0)</f>
        <v>#N/A</v>
      </c>
      <c r="J816" s="4"/>
    </row>
    <row r="817" spans="1:10" x14ac:dyDescent="0.2">
      <c r="A817" s="17">
        <f>A816+data!$I$2</f>
        <v>9.6399999999998389</v>
      </c>
      <c r="B817" s="17">
        <f t="shared" si="61"/>
        <v>2.2908676527686187E-10</v>
      </c>
      <c r="C817" s="17">
        <f>(-data!$B$2)*((B817^3+data!$D$4*B817^2-(data!$F$2+data!$D$4*data!$A$2)*B817-data!$F$2*data!$D$4)/(B817^3+(data!$D$4+data!$C$2)*B817^2+(data!$D$4*data!$C$2-data!$R$2)*B817-data!$D$4*data!$F$2))</f>
        <v>10.052426104994218</v>
      </c>
      <c r="D817" s="4">
        <f>(-data!$B$2)*((B817^3+data!$E$4*B817^2-(data!$F$2+data!$E$4*data!$A$2)*B817-data!$F$2*data!$E$4)/(B817^3+(data!$E$4+data!$C$2)*B817^2+(data!$E$4*data!$C$2-data!$R$2)*B817-data!$E$4*data!$F$2))</f>
        <v>10.051701742823873</v>
      </c>
      <c r="E817" s="18">
        <f>IF(OR(A817&lt;data!$G$2,A817 &gt;data!$H$2),"",A817)</f>
        <v>9.6399999999998389</v>
      </c>
      <c r="F817" s="19">
        <f t="shared" si="60"/>
        <v>10.052426104994218</v>
      </c>
      <c r="G817" s="19">
        <f t="shared" si="62"/>
        <v>10.051701742823873</v>
      </c>
      <c r="H817" s="4" t="str">
        <f t="shared" si="63"/>
        <v/>
      </c>
      <c r="I817" s="4" t="e">
        <f>VLOOKUP(ROUND(A817,2),data!$B$6:$C$209,2,0)</f>
        <v>#N/A</v>
      </c>
      <c r="J817" s="4"/>
    </row>
    <row r="818" spans="1:10" x14ac:dyDescent="0.2">
      <c r="A818" s="17">
        <f>A817+data!$I$2</f>
        <v>9.6499999999998387</v>
      </c>
      <c r="B818" s="17">
        <f t="shared" si="61"/>
        <v>2.2387211385691664E-10</v>
      </c>
      <c r="C818" s="17">
        <f>(-data!$B$2)*((B818^3+data!$D$4*B818^2-(data!$F$2+data!$D$4*data!$A$2)*B818-data!$F$2*data!$D$4)/(B818^3+(data!$D$4+data!$C$2)*B818^2+(data!$D$4*data!$C$2-data!$R$2)*B818-data!$D$4*data!$F$2))</f>
        <v>10.053648429862108</v>
      </c>
      <c r="D818" s="4">
        <f>(-data!$B$2)*((B818^3+data!$E$4*B818^2-(data!$F$2+data!$E$4*data!$A$2)*B818-data!$F$2*data!$E$4)/(B818^3+(data!$E$4+data!$C$2)*B818^2+(data!$E$4*data!$C$2-data!$R$2)*B818-data!$E$4*data!$F$2))</f>
        <v>10.05294052607525</v>
      </c>
      <c r="E818" s="18">
        <f>IF(OR(A818&lt;data!$G$2,A818 &gt;data!$H$2),"",A818)</f>
        <v>9.6499999999998387</v>
      </c>
      <c r="F818" s="19">
        <f t="shared" si="60"/>
        <v>10.053648429862108</v>
      </c>
      <c r="G818" s="19">
        <f t="shared" si="62"/>
        <v>10.05294052607525</v>
      </c>
      <c r="H818" s="4" t="str">
        <f t="shared" si="63"/>
        <v/>
      </c>
      <c r="I818" s="4" t="e">
        <f>VLOOKUP(ROUND(A818,2),data!$B$6:$C$209,2,0)</f>
        <v>#N/A</v>
      </c>
      <c r="J818" s="4"/>
    </row>
    <row r="819" spans="1:10" x14ac:dyDescent="0.2">
      <c r="A819" s="17">
        <f>A818+data!$I$2</f>
        <v>9.6599999999998385</v>
      </c>
      <c r="B819" s="17">
        <f t="shared" si="61"/>
        <v>2.1877616239503604E-10</v>
      </c>
      <c r="C819" s="17">
        <f>(-data!$B$2)*((B819^3+data!$D$4*B819^2-(data!$F$2+data!$D$4*data!$A$2)*B819-data!$F$2*data!$D$4)/(B819^3+(data!$D$4+data!$C$2)*B819^2+(data!$D$4*data!$C$2-data!$R$2)*B819-data!$D$4*data!$F$2))</f>
        <v>10.054899276204221</v>
      </c>
      <c r="D819" s="4">
        <f>(-data!$B$2)*((B819^3+data!$E$4*B819^2-(data!$F$2+data!$E$4*data!$A$2)*B819-data!$F$2*data!$E$4)/(B819^3+(data!$E$4+data!$C$2)*B819^2+(data!$E$4*data!$C$2-data!$R$2)*B819-data!$E$4*data!$F$2))</f>
        <v>10.054207456210085</v>
      </c>
      <c r="E819" s="18">
        <f>IF(OR(A819&lt;data!$G$2,A819 &gt;data!$H$2),"",A819)</f>
        <v>9.6599999999998385</v>
      </c>
      <c r="F819" s="19">
        <f t="shared" si="60"/>
        <v>10.054899276204221</v>
      </c>
      <c r="G819" s="19">
        <f t="shared" si="62"/>
        <v>10.054207456210085</v>
      </c>
      <c r="H819" s="4" t="str">
        <f t="shared" si="63"/>
        <v/>
      </c>
      <c r="I819" s="4" t="e">
        <f>VLOOKUP(ROUND(A819,2),data!$B$6:$C$209,2,0)</f>
        <v>#N/A</v>
      </c>
      <c r="J819" s="4"/>
    </row>
    <row r="820" spans="1:10" x14ac:dyDescent="0.2">
      <c r="A820" s="17">
        <f>A819+data!$I$2</f>
        <v>9.6699999999998383</v>
      </c>
      <c r="B820" s="17">
        <f t="shared" si="61"/>
        <v>2.1379620895030222E-10</v>
      </c>
      <c r="C820" s="17">
        <f>(-data!$B$2)*((B820^3+data!$D$4*B820^2-(data!$F$2+data!$D$4*data!$A$2)*B820-data!$F$2*data!$D$4)/(B820^3+(data!$D$4+data!$C$2)*B820^2+(data!$D$4*data!$C$2-data!$R$2)*B820-data!$D$4*data!$F$2))</f>
        <v>10.056179310839264</v>
      </c>
      <c r="D820" s="4">
        <f>(-data!$B$2)*((B820^3+data!$E$4*B820^2-(data!$F$2+data!$E$4*data!$A$2)*B820-data!$F$2*data!$E$4)/(B820^3+(data!$E$4+data!$C$2)*B820^2+(data!$E$4*data!$C$2-data!$R$2)*B820-data!$E$4*data!$F$2))</f>
        <v>10.055503208571338</v>
      </c>
      <c r="E820" s="18">
        <f>IF(OR(A820&lt;data!$G$2,A820 &gt;data!$H$2),"",A820)</f>
        <v>9.6699999999998383</v>
      </c>
      <c r="F820" s="19">
        <f t="shared" si="60"/>
        <v>10.056179310839264</v>
      </c>
      <c r="G820" s="19">
        <f t="shared" si="62"/>
        <v>10.055503208571338</v>
      </c>
      <c r="H820" s="4" t="str">
        <f t="shared" si="63"/>
        <v/>
      </c>
      <c r="I820" s="4" t="e">
        <f>VLOOKUP(ROUND(A820,2),data!$B$6:$C$209,2,0)</f>
        <v>#N/A</v>
      </c>
      <c r="J820" s="4"/>
    </row>
    <row r="821" spans="1:10" x14ac:dyDescent="0.2">
      <c r="A821" s="17">
        <f>A820+data!$I$2</f>
        <v>9.6799999999998381</v>
      </c>
      <c r="B821" s="17">
        <f t="shared" si="61"/>
        <v>2.0892961308548118E-10</v>
      </c>
      <c r="C821" s="17">
        <f>(-data!$B$2)*((B821^3+data!$D$4*B821^2-(data!$F$2+data!$D$4*data!$A$2)*B821-data!$F$2*data!$D$4)/(B821^3+(data!$D$4+data!$C$2)*B821^2+(data!$D$4*data!$C$2-data!$R$2)*B821-data!$D$4*data!$F$2))</f>
        <v>10.057489216232113</v>
      </c>
      <c r="D821" s="4">
        <f>(-data!$B$2)*((B821^3+data!$E$4*B821^2-(data!$F$2+data!$E$4*data!$A$2)*B821-data!$F$2*data!$E$4)/(B821^3+(data!$E$4+data!$C$2)*B821^2+(data!$E$4*data!$C$2-data!$R$2)*B821-data!$E$4*data!$F$2))</f>
        <v>10.056828473954198</v>
      </c>
      <c r="E821" s="18">
        <f>IF(OR(A821&lt;data!$G$2,A821 &gt;data!$H$2),"",A821)</f>
        <v>9.6799999999998381</v>
      </c>
      <c r="F821" s="19">
        <f t="shared" si="60"/>
        <v>10.057489216232113</v>
      </c>
      <c r="G821" s="19">
        <f t="shared" si="62"/>
        <v>10.056828473954198</v>
      </c>
      <c r="H821" s="4" t="str">
        <f t="shared" si="63"/>
        <v/>
      </c>
      <c r="I821" s="4" t="e">
        <f>VLOOKUP(ROUND(A821,2),data!$B$6:$C$209,2,0)</f>
        <v>#N/A</v>
      </c>
      <c r="J821" s="4"/>
    </row>
    <row r="822" spans="1:10" x14ac:dyDescent="0.2">
      <c r="A822" s="17">
        <f>A821+data!$I$2</f>
        <v>9.6899999999998379</v>
      </c>
      <c r="B822" s="17">
        <f t="shared" si="61"/>
        <v>2.0417379446702841E-10</v>
      </c>
      <c r="C822" s="17">
        <f>(-data!$B$2)*((B822^3+data!$D$4*B822^2-(data!$F$2+data!$D$4*data!$A$2)*B822-data!$F$2*data!$D$4)/(B822^3+(data!$D$4+data!$C$2)*B822^2+(data!$D$4*data!$C$2-data!$R$2)*B822-data!$D$4*data!$F$2))</f>
        <v>10.058829690863687</v>
      </c>
      <c r="D822" s="4">
        <f>(-data!$B$2)*((B822^3+data!$E$4*B822^2-(data!$F$2+data!$E$4*data!$A$2)*B822-data!$F$2*data!$E$4)/(B822^3+(data!$E$4+data!$C$2)*B822^2+(data!$E$4*data!$C$2-data!$R$2)*B822-data!$E$4*data!$F$2))</f>
        <v>10.058183958980392</v>
      </c>
      <c r="E822" s="18">
        <f>IF(OR(A822&lt;data!$G$2,A822 &gt;data!$H$2),"",A822)</f>
        <v>9.6899999999998379</v>
      </c>
      <c r="F822" s="19">
        <f t="shared" si="60"/>
        <v>10.058829690863687</v>
      </c>
      <c r="G822" s="19">
        <f t="shared" si="62"/>
        <v>10.058183958980392</v>
      </c>
      <c r="H822" s="4" t="str">
        <f t="shared" si="63"/>
        <v/>
      </c>
      <c r="I822" s="4" t="e">
        <f>VLOOKUP(ROUND(A822,2),data!$B$6:$C$209,2,0)</f>
        <v>#N/A</v>
      </c>
      <c r="J822" s="4"/>
    </row>
    <row r="823" spans="1:10" x14ac:dyDescent="0.2">
      <c r="A823" s="17">
        <f>A822+data!$I$2</f>
        <v>9.6999999999998376</v>
      </c>
      <c r="B823" s="17">
        <f t="shared" si="61"/>
        <v>1.9952623149696244E-10</v>
      </c>
      <c r="C823" s="17">
        <f>(-data!$B$2)*((B823^3+data!$D$4*B823^2-(data!$F$2+data!$D$4*data!$A$2)*B823-data!$F$2*data!$D$4)/(B823^3+(data!$D$4+data!$C$2)*B823^2+(data!$D$4*data!$C$2-data!$R$2)*B823-data!$D$4*data!$F$2))</f>
        <v>10.060201449609732</v>
      </c>
      <c r="D823" s="4">
        <f>(-data!$B$2)*((B823^3+data!$E$4*B823^2-(data!$F$2+data!$E$4*data!$A$2)*B823-data!$F$2*data!$E$4)/(B823^3+(data!$E$4+data!$C$2)*B823^2+(data!$E$4*data!$C$2-data!$R$2)*B823-data!$E$4*data!$F$2))</f>
        <v>10.059570386481241</v>
      </c>
      <c r="E823" s="18">
        <f>IF(OR(A823&lt;data!$G$2,A823 &gt;data!$H$2),"",A823)</f>
        <v>9.6999999999998376</v>
      </c>
      <c r="F823" s="19">
        <f t="shared" si="60"/>
        <v>10.060201449609732</v>
      </c>
      <c r="G823" s="19">
        <f t="shared" si="62"/>
        <v>10.059570386481241</v>
      </c>
      <c r="H823" s="4" t="str">
        <f t="shared" si="63"/>
        <v/>
      </c>
      <c r="I823" s="4" t="e">
        <f>VLOOKUP(ROUND(A823,2),data!$B$6:$C$209,2,0)</f>
        <v>#N/A</v>
      </c>
      <c r="J823" s="4"/>
    </row>
    <row r="824" spans="1:10" x14ac:dyDescent="0.2">
      <c r="A824" s="17">
        <f>A823+data!$I$2</f>
        <v>9.7099999999998374</v>
      </c>
      <c r="B824" s="17">
        <f t="shared" si="61"/>
        <v>1.9498445997587734E-10</v>
      </c>
      <c r="C824" s="17">
        <f>(-data!$B$2)*((B824^3+data!$D$4*B824^2-(data!$F$2+data!$D$4*data!$A$2)*B824-data!$F$2*data!$D$4)/(B824^3+(data!$D$4+data!$C$2)*B824^2+(data!$D$4*data!$C$2-data!$R$2)*B824-data!$D$4*data!$F$2))</f>
        <v>10.061605224128673</v>
      </c>
      <c r="D824" s="4">
        <f>(-data!$B$2)*((B824^3+data!$E$4*B824^2-(data!$F$2+data!$E$4*data!$A$2)*B824-data!$F$2*data!$E$4)/(B824^3+(data!$E$4+data!$C$2)*B824^2+(data!$E$4*data!$C$2-data!$R$2)*B824-data!$E$4*data!$F$2))</f>
        <v>10.060988495889754</v>
      </c>
      <c r="E824" s="18">
        <f>IF(OR(A824&lt;data!$G$2,A824 &gt;data!$H$2),"",A824)</f>
        <v>9.7099999999998374</v>
      </c>
      <c r="F824" s="19">
        <f t="shared" si="60"/>
        <v>10.061605224128673</v>
      </c>
      <c r="G824" s="19">
        <f t="shared" si="62"/>
        <v>10.060988495889754</v>
      </c>
      <c r="H824" s="4" t="str">
        <f t="shared" si="63"/>
        <v/>
      </c>
      <c r="I824" s="4" t="e">
        <f>VLOOKUP(ROUND(A824,2),data!$B$6:$C$209,2,0)</f>
        <v>#N/A</v>
      </c>
      <c r="J824" s="4"/>
    </row>
    <row r="825" spans="1:10" x14ac:dyDescent="0.2">
      <c r="A825" s="17">
        <f>A824+data!$I$2</f>
        <v>9.7199999999998372</v>
      </c>
      <c r="B825" s="17">
        <f t="shared" si="61"/>
        <v>1.9054607179639589E-10</v>
      </c>
      <c r="C825" s="17">
        <f>(-data!$B$2)*((B825^3+data!$D$4*B825^2-(data!$F$2+data!$D$4*data!$A$2)*B825-data!$F$2*data!$D$4)/(B825^3+(data!$D$4+data!$C$2)*B825^2+(data!$D$4*data!$C$2-data!$R$2)*B825-data!$D$4*data!$F$2))</f>
        <v>10.063041763258781</v>
      </c>
      <c r="D825" s="4">
        <f>(-data!$B$2)*((B825^3+data!$E$4*B825^2-(data!$F$2+data!$E$4*data!$A$2)*B825-data!$F$2*data!$E$4)/(B825^3+(data!$E$4+data!$C$2)*B825^2+(data!$E$4*data!$C$2-data!$R$2)*B825-data!$E$4*data!$F$2))</f>
        <v>10.062439043641906</v>
      </c>
      <c r="E825" s="18">
        <f>IF(OR(A825&lt;data!$G$2,A825 &gt;data!$H$2),"",A825)</f>
        <v>9.7199999999998372</v>
      </c>
      <c r="F825" s="19">
        <f t="shared" si="60"/>
        <v>10.063041763258781</v>
      </c>
      <c r="G825" s="19">
        <f t="shared" si="62"/>
        <v>10.062439043641906</v>
      </c>
      <c r="H825" s="4" t="str">
        <f t="shared" si="63"/>
        <v/>
      </c>
      <c r="I825" s="4" t="e">
        <f>VLOOKUP(ROUND(A825,2),data!$B$6:$C$209,2,0)</f>
        <v>#N/A</v>
      </c>
      <c r="J825" s="4"/>
    </row>
    <row r="826" spans="1:10" x14ac:dyDescent="0.2">
      <c r="A826" s="17">
        <f>A825+data!$I$2</f>
        <v>9.729999999999837</v>
      </c>
      <c r="B826" s="17">
        <f t="shared" si="61"/>
        <v>1.8620871366635633E-10</v>
      </c>
      <c r="C826" s="17">
        <f>(-data!$B$2)*((B826^3+data!$D$4*B826^2-(data!$F$2+data!$D$4*data!$A$2)*B826-data!$F$2*data!$D$4)/(B826^3+(data!$D$4+data!$C$2)*B826^2+(data!$D$4*data!$C$2-data!$R$2)*B826-data!$D$4*data!$F$2))</f>
        <v>10.064511833424902</v>
      </c>
      <c r="D826" s="4">
        <f>(-data!$B$2)*((B826^3+data!$E$4*B826^2-(data!$F$2+data!$E$4*data!$A$2)*B826-data!$F$2*data!$E$4)/(B826^3+(data!$E$4+data!$C$2)*B826^2+(data!$E$4*data!$C$2-data!$R$2)*B826-data!$E$4*data!$F$2))</f>
        <v>10.063922803587369</v>
      </c>
      <c r="E826" s="18">
        <f>IF(OR(A826&lt;data!$G$2,A826 &gt;data!$H$2),"",A826)</f>
        <v>9.729999999999837</v>
      </c>
      <c r="F826" s="19">
        <f t="shared" si="60"/>
        <v>10.064511833424902</v>
      </c>
      <c r="G826" s="19">
        <f t="shared" si="62"/>
        <v>10.063922803587369</v>
      </c>
      <c r="H826" s="4" t="str">
        <f t="shared" si="63"/>
        <v/>
      </c>
      <c r="I826" s="4" t="e">
        <f>VLOOKUP(ROUND(A826,2),data!$B$6:$C$209,2,0)</f>
        <v>#N/A</v>
      </c>
      <c r="J826" s="4"/>
    </row>
    <row r="827" spans="1:10" x14ac:dyDescent="0.2">
      <c r="A827" s="17">
        <f>A826+data!$I$2</f>
        <v>9.7399999999998368</v>
      </c>
      <c r="B827" s="17">
        <f t="shared" si="61"/>
        <v>1.8197008586106633E-10</v>
      </c>
      <c r="C827" s="17">
        <f>(-data!$B$2)*((B827^3+data!$D$4*B827^2-(data!$F$2+data!$D$4*data!$A$2)*B827-data!$F$2*data!$D$4)/(B827^3+(data!$D$4+data!$C$2)*B827^2+(data!$D$4*data!$C$2-data!$R$2)*B827-data!$D$4*data!$F$2))</f>
        <v>10.06601621905495</v>
      </c>
      <c r="D827" s="4">
        <f>(-data!$B$2)*((B827^3+data!$E$4*B827^2-(data!$F$2+data!$E$4*data!$A$2)*B827-data!$F$2*data!$E$4)/(B827^3+(data!$E$4+data!$C$2)*B827^2+(data!$E$4*data!$C$2-data!$R$2)*B827-data!$E$4*data!$F$2))</f>
        <v>10.065440567409965</v>
      </c>
      <c r="E827" s="18">
        <f>IF(OR(A827&lt;data!$G$2,A827 &gt;data!$H$2),"",A827)</f>
        <v>9.7399999999998368</v>
      </c>
      <c r="F827" s="19">
        <f t="shared" si="60"/>
        <v>10.06601621905495</v>
      </c>
      <c r="G827" s="19">
        <f t="shared" si="62"/>
        <v>10.065440567409965</v>
      </c>
      <c r="H827" s="4" t="str">
        <f t="shared" si="63"/>
        <v/>
      </c>
      <c r="I827" s="4" t="e">
        <f>VLOOKUP(ROUND(A827,2),data!$B$6:$C$209,2,0)</f>
        <v>#N/A</v>
      </c>
      <c r="J827" s="4"/>
    </row>
    <row r="828" spans="1:10" x14ac:dyDescent="0.2">
      <c r="A828" s="17">
        <f>A827+data!$I$2</f>
        <v>9.7499999999998366</v>
      </c>
      <c r="B828" s="17">
        <f t="shared" si="61"/>
        <v>1.7782794100395875E-10</v>
      </c>
      <c r="C828" s="17">
        <f>(-data!$B$2)*((B828^3+data!$D$4*B828^2-(data!$F$2+data!$D$4*data!$A$2)*B828-data!$F$2*data!$D$4)/(B828^3+(data!$D$4+data!$C$2)*B828^2+(data!$D$4*data!$C$2-data!$R$2)*B828-data!$D$4*data!$F$2))</f>
        <v>10.067555723006441</v>
      </c>
      <c r="D828" s="4">
        <f>(-data!$B$2)*((B828^3+data!$E$4*B828^2-(data!$F$2+data!$E$4*data!$A$2)*B828-data!$F$2*data!$E$4)/(B828^3+(data!$E$4+data!$C$2)*B828^2+(data!$E$4*data!$C$2-data!$R$2)*B828-data!$E$4*data!$F$2))</f>
        <v>10.066993145058024</v>
      </c>
      <c r="E828" s="18">
        <f>IF(OR(A828&lt;data!$G$2,A828 &gt;data!$H$2),"",A828)</f>
        <v>9.7499999999998366</v>
      </c>
      <c r="F828" s="19">
        <f t="shared" si="60"/>
        <v>10.067555723006441</v>
      </c>
      <c r="G828" s="19">
        <f t="shared" si="62"/>
        <v>10.066993145058024</v>
      </c>
      <c r="H828" s="4" t="str">
        <f t="shared" si="63"/>
        <v/>
      </c>
      <c r="I828" s="4" t="e">
        <f>VLOOKUP(ROUND(A828,2),data!$B$6:$C$209,2,0)</f>
        <v>#N/A</v>
      </c>
      <c r="J828" s="4"/>
    </row>
    <row r="829" spans="1:10" x14ac:dyDescent="0.2">
      <c r="A829" s="17">
        <f>A828+data!$I$2</f>
        <v>9.7599999999998364</v>
      </c>
      <c r="B829" s="17">
        <f t="shared" si="61"/>
        <v>1.7378008287500251E-10</v>
      </c>
      <c r="C829" s="17">
        <f>(-data!$B$2)*((B829^3+data!$D$4*B829^2-(data!$F$2+data!$D$4*data!$A$2)*B829-data!$F$2*data!$D$4)/(B829^3+(data!$D$4+data!$C$2)*B829^2+(data!$D$4*data!$C$2-data!$R$2)*B829-data!$D$4*data!$F$2))</f>
        <v>10.069131167003292</v>
      </c>
      <c r="D829" s="4">
        <f>(-data!$B$2)*((B829^3+data!$E$4*B829^2-(data!$F$2+data!$E$4*data!$A$2)*B829-data!$F$2*data!$E$4)/(B829^3+(data!$E$4+data!$C$2)*B829^2+(data!$E$4*data!$C$2-data!$R$2)*B829-data!$E$4*data!$F$2))</f>
        <v>10.068581365184937</v>
      </c>
      <c r="E829" s="18">
        <f>IF(OR(A829&lt;data!$G$2,A829 &gt;data!$H$2),"",A829)</f>
        <v>9.7599999999998364</v>
      </c>
      <c r="F829" s="19">
        <f t="shared" si="60"/>
        <v>10.069131167003292</v>
      </c>
      <c r="G829" s="19">
        <f t="shared" si="62"/>
        <v>10.068581365184937</v>
      </c>
      <c r="H829" s="4" t="str">
        <f t="shared" si="63"/>
        <v/>
      </c>
      <c r="I829" s="4" t="e">
        <f>VLOOKUP(ROUND(A829,2),data!$B$6:$C$209,2,0)</f>
        <v>#N/A</v>
      </c>
      <c r="J829" s="4"/>
    </row>
    <row r="830" spans="1:10" x14ac:dyDescent="0.2">
      <c r="A830" s="17">
        <f>A829+data!$I$2</f>
        <v>9.7699999999998361</v>
      </c>
      <c r="B830" s="17">
        <f t="shared" si="61"/>
        <v>1.6982436524623796E-10</v>
      </c>
      <c r="C830" s="17">
        <f>(-data!$B$2)*((B830^3+data!$D$4*B830^2-(data!$F$2+data!$D$4*data!$A$2)*B830-data!$F$2*data!$D$4)/(B830^3+(data!$D$4+data!$C$2)*B830^2+(data!$D$4*data!$C$2-data!$R$2)*B830-data!$D$4*data!$F$2))</f>
        <v>10.070743392083163</v>
      </c>
      <c r="D830" s="4">
        <f>(-data!$B$2)*((B830^3+data!$E$4*B830^2-(data!$F$2+data!$E$4*data!$A$2)*B830-data!$F$2*data!$E$4)/(B830^3+(data!$E$4+data!$C$2)*B830^2+(data!$E$4*data!$C$2-data!$R$2)*B830-data!$E$4*data!$F$2))</f>
        <v>10.070206075600163</v>
      </c>
      <c r="E830" s="18">
        <f>IF(OR(A830&lt;data!$G$2,A830 &gt;data!$H$2),"",A830)</f>
        <v>9.7699999999998361</v>
      </c>
      <c r="F830" s="19">
        <f t="shared" si="60"/>
        <v>10.070743392083163</v>
      </c>
      <c r="G830" s="19">
        <f t="shared" si="62"/>
        <v>10.070206075600163</v>
      </c>
      <c r="H830" s="4" t="str">
        <f t="shared" si="63"/>
        <v/>
      </c>
      <c r="I830" s="4" t="e">
        <f>VLOOKUP(ROUND(A830,2),data!$B$6:$C$209,2,0)</f>
        <v>#N/A</v>
      </c>
      <c r="J830" s="4"/>
    </row>
    <row r="831" spans="1:10" x14ac:dyDescent="0.2">
      <c r="A831" s="17">
        <f>A830+data!$I$2</f>
        <v>9.7799999999998359</v>
      </c>
      <c r="B831" s="17">
        <f t="shared" si="61"/>
        <v>1.6595869074381815E-10</v>
      </c>
      <c r="C831" s="17">
        <f>(-data!$B$2)*((B831^3+data!$D$4*B831^2-(data!$F$2+data!$D$4*data!$A$2)*B831-data!$F$2*data!$D$4)/(B831^3+(data!$D$4+data!$C$2)*B831^2+(data!$D$4*data!$C$2-data!$R$2)*B831-data!$D$4*data!$F$2))</f>
        <v>10.072393259055564</v>
      </c>
      <c r="D831" s="4">
        <f>(-data!$B$2)*((B831^3+data!$E$4*B831^2-(data!$F$2+data!$E$4*data!$A$2)*B831-data!$F$2*data!$E$4)/(B831^3+(data!$E$4+data!$C$2)*B831^2+(data!$E$4*data!$C$2-data!$R$2)*B831-data!$E$4*data!$F$2))</f>
        <v>10.071868143730949</v>
      </c>
      <c r="E831" s="18">
        <f>IF(OR(A831&lt;data!$G$2,A831 &gt;data!$H$2),"",A831)</f>
        <v>9.7799999999998359</v>
      </c>
      <c r="F831" s="19">
        <f t="shared" si="60"/>
        <v>10.072393259055564</v>
      </c>
      <c r="G831" s="19">
        <f t="shared" si="62"/>
        <v>10.071868143730949</v>
      </c>
      <c r="H831" s="4" t="str">
        <f t="shared" si="63"/>
        <v/>
      </c>
      <c r="I831" s="4" t="e">
        <f>VLOOKUP(ROUND(A831,2),data!$B$6:$C$209,2,0)</f>
        <v>#N/A</v>
      </c>
      <c r="J831" s="4"/>
    </row>
    <row r="832" spans="1:10" x14ac:dyDescent="0.2">
      <c r="A832" s="17">
        <f>A831+data!$I$2</f>
        <v>9.7899999999998357</v>
      </c>
      <c r="B832" s="17">
        <f t="shared" si="61"/>
        <v>1.6218100973595426E-10</v>
      </c>
      <c r="C832" s="17">
        <f>(-data!$B$2)*((B832^3+data!$D$4*B832^2-(data!$F$2+data!$D$4*data!$A$2)*B832-data!$F$2*data!$D$4)/(B832^3+(data!$D$4+data!$C$2)*B832^2+(data!$D$4*data!$C$2-data!$R$2)*B832-data!$D$4*data!$F$2))</f>
        <v>10.074081648971044</v>
      </c>
      <c r="D832" s="4">
        <f>(-data!$B$2)*((B832^3+data!$E$4*B832^2-(data!$F$2+data!$E$4*data!$A$2)*B832-data!$F$2*data!$E$4)/(B832^3+(data!$E$4+data!$C$2)*B832^2+(data!$E$4*data!$C$2-data!$R$2)*B832-data!$E$4*data!$F$2))</f>
        <v>10.073568457094991</v>
      </c>
      <c r="E832" s="18">
        <f>IF(OR(A832&lt;data!$G$2,A832 &gt;data!$H$2),"",A832)</f>
        <v>9.7899999999998357</v>
      </c>
      <c r="F832" s="19">
        <f t="shared" si="60"/>
        <v>10.074081648971044</v>
      </c>
      <c r="G832" s="19">
        <f t="shared" si="62"/>
        <v>10.073568457094991</v>
      </c>
      <c r="H832" s="4" t="str">
        <f t="shared" si="63"/>
        <v/>
      </c>
      <c r="I832" s="4" t="e">
        <f>VLOOKUP(ROUND(A832,2),data!$B$6:$C$209,2,0)</f>
        <v>#N/A</v>
      </c>
      <c r="J832" s="4"/>
    </row>
    <row r="833" spans="1:10" x14ac:dyDescent="0.2">
      <c r="A833" s="17">
        <f>A832+data!$I$2</f>
        <v>9.7999999999998355</v>
      </c>
      <c r="B833" s="17">
        <f t="shared" si="61"/>
        <v>1.5848931924617124E-10</v>
      </c>
      <c r="C833" s="17">
        <f>(-data!$B$2)*((B833^3+data!$D$4*B833^2-(data!$F$2+data!$D$4*data!$A$2)*B833-data!$F$2*data!$D$4)/(B833^3+(data!$D$4+data!$C$2)*B833^2+(data!$D$4*data!$C$2-data!$R$2)*B833-data!$D$4*data!$F$2))</f>
        <v>10.075809463601724</v>
      </c>
      <c r="D833" s="4">
        <f>(-data!$B$2)*((B833^3+data!$E$4*B833^2-(data!$F$2+data!$E$4*data!$A$2)*B833-data!$F$2*data!$E$4)/(B833^3+(data!$E$4+data!$C$2)*B833^2+(data!$E$4*data!$C$2-data!$R$2)*B833-data!$E$4*data!$F$2))</f>
        <v>10.075307923784409</v>
      </c>
      <c r="E833" s="18">
        <f>IF(OR(A833&lt;data!$G$2,A833 &gt;data!$H$2),"",A833)</f>
        <v>9.7999999999998355</v>
      </c>
      <c r="F833" s="19">
        <f t="shared" si="60"/>
        <v>10.075809463601724</v>
      </c>
      <c r="G833" s="19">
        <f t="shared" si="62"/>
        <v>10.075307923784409</v>
      </c>
      <c r="H833" s="4" t="str">
        <f t="shared" si="63"/>
        <v/>
      </c>
      <c r="I833" s="4" t="e">
        <f>VLOOKUP(ROUND(A833,2),data!$B$6:$C$209,2,0)</f>
        <v>#N/A</v>
      </c>
      <c r="J833" s="4"/>
    </row>
    <row r="834" spans="1:10" x14ac:dyDescent="0.2">
      <c r="A834" s="17">
        <f>A833+data!$I$2</f>
        <v>9.8099999999998353</v>
      </c>
      <c r="B834" s="17">
        <f t="shared" si="61"/>
        <v>1.5488166189130666E-10</v>
      </c>
      <c r="C834" s="17">
        <f>(-data!$B$2)*((B834^3+data!$D$4*B834^2-(data!$F$2+data!$D$4*data!$A$2)*B834-data!$F$2*data!$D$4)/(B834^3+(data!$D$4+data!$C$2)*B834^2+(data!$D$4*data!$C$2-data!$R$2)*B834-data!$D$4*data!$F$2))</f>
        <v>10.077577625933429</v>
      </c>
      <c r="D834" s="4">
        <f>(-data!$B$2)*((B834^3+data!$E$4*B834^2-(data!$F$2+data!$E$4*data!$A$2)*B834-data!$F$2*data!$E$4)/(B834^3+(data!$E$4+data!$C$2)*B834^2+(data!$E$4*data!$C$2-data!$R$2)*B834-data!$E$4*data!$F$2))</f>
        <v>10.077087472961219</v>
      </c>
      <c r="E834" s="18">
        <f>IF(OR(A834&lt;data!$G$2,A834 &gt;data!$H$2),"",A834)</f>
        <v>9.8099999999998353</v>
      </c>
      <c r="F834" s="19">
        <f t="shared" ref="F834:F897" si="64">C834</f>
        <v>10.077577625933429</v>
      </c>
      <c r="G834" s="19">
        <f t="shared" si="62"/>
        <v>10.077087472961219</v>
      </c>
      <c r="H834" s="4" t="str">
        <f t="shared" si="63"/>
        <v/>
      </c>
      <c r="I834" s="4" t="e">
        <f>VLOOKUP(ROUND(A834,2),data!$B$6:$C$209,2,0)</f>
        <v>#N/A</v>
      </c>
      <c r="J834" s="4"/>
    </row>
    <row r="835" spans="1:10" x14ac:dyDescent="0.2">
      <c r="A835" s="17">
        <f>A834+data!$I$2</f>
        <v>9.8199999999998351</v>
      </c>
      <c r="B835" s="17">
        <f t="shared" ref="B835:B898" si="65">10^(-A835)</f>
        <v>1.5135612484367803E-10</v>
      </c>
      <c r="C835" s="17">
        <f>(-data!$B$2)*((B835^3+data!$D$4*B835^2-(data!$F$2+data!$D$4*data!$A$2)*B835-data!$F$2*data!$D$4)/(B835^3+(data!$D$4+data!$C$2)*B835^2+(data!$D$4*data!$C$2-data!$R$2)*B835-data!$D$4*data!$F$2))</f>
        <v>10.079387080669749</v>
      </c>
      <c r="D835" s="4">
        <f>(-data!$B$2)*((B835^3+data!$E$4*B835^2-(data!$F$2+data!$E$4*data!$A$2)*B835-data!$F$2*data!$E$4)/(B835^3+(data!$E$4+data!$C$2)*B835^2+(data!$E$4*data!$C$2-data!$R$2)*B835-data!$E$4*data!$F$2))</f>
        <v>10.078908055364666</v>
      </c>
      <c r="E835" s="18">
        <f>IF(OR(A835&lt;data!$G$2,A835 &gt;data!$H$2),"",A835)</f>
        <v>9.8199999999998351</v>
      </c>
      <c r="F835" s="19">
        <f t="shared" si="64"/>
        <v>10.079387080669749</v>
      </c>
      <c r="G835" s="19">
        <f t="shared" ref="G835:G898" si="66">D835</f>
        <v>10.078908055364666</v>
      </c>
      <c r="H835" s="4" t="str">
        <f t="shared" ref="H835:H898" si="67">IF(ISERROR(I835),"",I835)</f>
        <v/>
      </c>
      <c r="I835" s="4" t="e">
        <f>VLOOKUP(ROUND(A835,2),data!$B$6:$C$209,2,0)</f>
        <v>#N/A</v>
      </c>
      <c r="J835" s="4"/>
    </row>
    <row r="836" spans="1:10" x14ac:dyDescent="0.2">
      <c r="A836" s="17">
        <f>A835+data!$I$2</f>
        <v>9.8299999999998349</v>
      </c>
      <c r="B836" s="17">
        <f t="shared" si="65"/>
        <v>1.4791083881687667E-10</v>
      </c>
      <c r="C836" s="17">
        <f>(-data!$B$2)*((B836^3+data!$D$4*B836^2-(data!$F$2+data!$D$4*data!$A$2)*B836-data!$F$2*data!$D$4)/(B836^3+(data!$D$4+data!$C$2)*B836^2+(data!$D$4*data!$C$2-data!$R$2)*B836-data!$D$4*data!$F$2))</f>
        <v>10.081238794748298</v>
      </c>
      <c r="D836" s="4">
        <f>(-data!$B$2)*((B836^3+data!$E$4*B836^2-(data!$F$2+data!$E$4*data!$A$2)*B836-data!$F$2*data!$E$4)/(B836^3+(data!$E$4+data!$C$2)*B836^2+(data!$E$4*data!$C$2-data!$R$2)*B836-data!$E$4*data!$F$2))</f>
        <v>10.080770643830682</v>
      </c>
      <c r="E836" s="18">
        <f>IF(OR(A836&lt;data!$G$2,A836 &gt;data!$H$2),"",A836)</f>
        <v>9.8299999999998349</v>
      </c>
      <c r="F836" s="19">
        <f t="shared" si="64"/>
        <v>10.081238794748298</v>
      </c>
      <c r="G836" s="19">
        <f t="shared" si="66"/>
        <v>10.080770643830682</v>
      </c>
      <c r="H836" s="4" t="str">
        <f t="shared" si="67"/>
        <v/>
      </c>
      <c r="I836" s="4" t="e">
        <f>VLOOKUP(ROUND(A836,2),data!$B$6:$C$209,2,0)</f>
        <v>#N/A</v>
      </c>
      <c r="J836" s="4"/>
    </row>
    <row r="837" spans="1:10" x14ac:dyDescent="0.2">
      <c r="A837" s="17">
        <f>A836+data!$I$2</f>
        <v>9.8399999999998347</v>
      </c>
      <c r="B837" s="17">
        <f t="shared" si="65"/>
        <v>1.445439770746474E-10</v>
      </c>
      <c r="C837" s="17">
        <f>(-data!$B$2)*((B837^3+data!$D$4*B837^2-(data!$F$2+data!$D$4*data!$A$2)*B837-data!$F$2*data!$D$4)/(B837^3+(data!$D$4+data!$C$2)*B837^2+(data!$D$4*data!$C$2-data!$R$2)*B837-data!$D$4*data!$F$2))</f>
        <v>10.083133757869501</v>
      </c>
      <c r="D837" s="4">
        <f>(-data!$B$2)*((B837^3+data!$E$4*B837^2-(data!$F$2+data!$E$4*data!$A$2)*B837-data!$F$2*data!$E$4)/(B837^3+(data!$E$4+data!$C$2)*B837^2+(data!$E$4*data!$C$2-data!$R$2)*B837-data!$E$4*data!$F$2))</f>
        <v>10.082676233823799</v>
      </c>
      <c r="E837" s="18">
        <f>IF(OR(A837&lt;data!$G$2,A837 &gt;data!$H$2),"",A837)</f>
        <v>9.8399999999998347</v>
      </c>
      <c r="F837" s="19">
        <f t="shared" si="64"/>
        <v>10.083133757869501</v>
      </c>
      <c r="G837" s="19">
        <f t="shared" si="66"/>
        <v>10.082676233823799</v>
      </c>
      <c r="H837" s="4" t="str">
        <f t="shared" si="67"/>
        <v/>
      </c>
      <c r="I837" s="4" t="e">
        <f>VLOOKUP(ROUND(A837,2),data!$B$6:$C$209,2,0)</f>
        <v>#N/A</v>
      </c>
      <c r="J837" s="4"/>
    </row>
    <row r="838" spans="1:10" x14ac:dyDescent="0.2">
      <c r="A838" s="17">
        <f>A837+data!$I$2</f>
        <v>9.8499999999998344</v>
      </c>
      <c r="B838" s="17">
        <f t="shared" si="65"/>
        <v>1.4125375446232886E-10</v>
      </c>
      <c r="C838" s="17">
        <f>(-data!$B$2)*((B838^3+data!$D$4*B838^2-(data!$F$2+data!$D$4*data!$A$2)*B838-data!$F$2*data!$D$4)/(B838^3+(data!$D$4+data!$C$2)*B838^2+(data!$D$4*data!$C$2-data!$R$2)*B838-data!$D$4*data!$F$2))</f>
        <v>10.085072983038213</v>
      </c>
      <c r="D838" s="4">
        <f>(-data!$B$2)*((B838^3+data!$E$4*B838^2-(data!$F$2+data!$E$4*data!$A$2)*B838-data!$F$2*data!$E$4)/(B838^3+(data!$E$4+data!$C$2)*B838^2+(data!$E$4*data!$C$2-data!$R$2)*B838-data!$E$4*data!$F$2))</f>
        <v>10.084625843981808</v>
      </c>
      <c r="E838" s="18">
        <f>IF(OR(A838&lt;data!$G$2,A838 &gt;data!$H$2),"",A838)</f>
        <v>9.8499999999998344</v>
      </c>
      <c r="F838" s="19">
        <f t="shared" si="64"/>
        <v>10.085072983038213</v>
      </c>
      <c r="G838" s="19">
        <f t="shared" si="66"/>
        <v>10.084625843981808</v>
      </c>
      <c r="H838" s="4" t="str">
        <f t="shared" si="67"/>
        <v/>
      </c>
      <c r="I838" s="4" t="e">
        <f>VLOOKUP(ROUND(A838,2),data!$B$6:$C$209,2,0)</f>
        <v>#N/A</v>
      </c>
      <c r="J838" s="4"/>
    </row>
    <row r="839" spans="1:10" x14ac:dyDescent="0.2">
      <c r="A839" s="17">
        <f>A838+data!$I$2</f>
        <v>9.8599999999998342</v>
      </c>
      <c r="B839" s="17">
        <f t="shared" si="65"/>
        <v>1.3803842646034072E-10</v>
      </c>
      <c r="C839" s="17">
        <f>(-data!$B$2)*((B839^3+data!$D$4*B839^2-(data!$F$2+data!$D$4*data!$A$2)*B839-data!$F$2*data!$D$4)/(B839^3+(data!$D$4+data!$C$2)*B839^2+(data!$D$4*data!$C$2-data!$R$2)*B839-data!$D$4*data!$F$2))</f>
        <v>10.087057507118482</v>
      </c>
      <c r="D839" s="4">
        <f>(-data!$B$2)*((B839^3+data!$E$4*B839^2-(data!$F$2+data!$E$4*data!$A$2)*B839-data!$F$2*data!$E$4)/(B839^3+(data!$E$4+data!$C$2)*B839^2+(data!$E$4*data!$C$2-data!$R$2)*B839-data!$E$4*data!$F$2))</f>
        <v>10.086620516673518</v>
      </c>
      <c r="E839" s="18">
        <f>IF(OR(A839&lt;data!$G$2,A839 &gt;data!$H$2),"",A839)</f>
        <v>9.8599999999998342</v>
      </c>
      <c r="F839" s="19">
        <f t="shared" si="64"/>
        <v>10.087057507118482</v>
      </c>
      <c r="G839" s="19">
        <f t="shared" si="66"/>
        <v>10.086620516673518</v>
      </c>
      <c r="H839" s="4" t="str">
        <f t="shared" si="67"/>
        <v/>
      </c>
      <c r="I839" s="4" t="e">
        <f>VLOOKUP(ROUND(A839,2),data!$B$6:$C$209,2,0)</f>
        <v>#N/A</v>
      </c>
      <c r="J839" s="4"/>
    </row>
    <row r="840" spans="1:10" x14ac:dyDescent="0.2">
      <c r="A840" s="17">
        <f>A839+data!$I$2</f>
        <v>9.869999999999834</v>
      </c>
      <c r="B840" s="17">
        <f t="shared" si="65"/>
        <v>1.348962882592164E-10</v>
      </c>
      <c r="C840" s="17">
        <f>(-data!$B$2)*((B840^3+data!$D$4*B840^2-(data!$F$2+data!$D$4*data!$A$2)*B840-data!$F$2*data!$D$4)/(B840^3+(data!$D$4+data!$C$2)*B840^2+(data!$D$4*data!$C$2-data!$R$2)*B840-data!$D$4*data!$F$2))</f>
        <v>10.089088391401809</v>
      </c>
      <c r="D840" s="4">
        <f>(-data!$B$2)*((B840^3+data!$E$4*B840^2-(data!$F$2+data!$E$4*data!$A$2)*B840-data!$F$2*data!$E$4)/(B840^3+(data!$E$4+data!$C$2)*B840^2+(data!$E$4*data!$C$2-data!$R$2)*B840-data!$E$4*data!$F$2))</f>
        <v>10.088661318569937</v>
      </c>
      <c r="E840" s="18">
        <f>IF(OR(A840&lt;data!$G$2,A840 &gt;data!$H$2),"",A840)</f>
        <v>9.869999999999834</v>
      </c>
      <c r="F840" s="19">
        <f t="shared" si="64"/>
        <v>10.089088391401809</v>
      </c>
      <c r="G840" s="19">
        <f t="shared" si="66"/>
        <v>10.088661318569937</v>
      </c>
      <c r="H840" s="4" t="str">
        <f t="shared" si="67"/>
        <v/>
      </c>
      <c r="I840" s="4" t="e">
        <f>VLOOKUP(ROUND(A840,2),data!$B$6:$C$209,2,0)</f>
        <v>#N/A</v>
      </c>
      <c r="J840" s="4"/>
    </row>
    <row r="841" spans="1:10" x14ac:dyDescent="0.2">
      <c r="A841" s="17">
        <f>A840+data!$I$2</f>
        <v>9.8799999999998338</v>
      </c>
      <c r="B841" s="17">
        <f t="shared" si="65"/>
        <v>1.318256738556911E-10</v>
      </c>
      <c r="C841" s="17">
        <f>(-data!$B$2)*((B841^3+data!$D$4*B841^2-(data!$F$2+data!$D$4*data!$A$2)*B841-data!$F$2*data!$D$4)/(B841^3+(data!$D$4+data!$C$2)*B841^2+(data!$D$4*data!$C$2-data!$R$2)*B841-data!$D$4*data!$F$2))</f>
        <v>10.091166722189257</v>
      </c>
      <c r="D841" s="4">
        <f>(-data!$B$2)*((B841^3+data!$E$4*B841^2-(data!$F$2+data!$E$4*data!$A$2)*B841-data!$F$2*data!$E$4)/(B841^3+(data!$E$4+data!$C$2)*B841^2+(data!$E$4*data!$C$2-data!$R$2)*B841-data!$E$4*data!$F$2))</f>
        <v>10.090749341229198</v>
      </c>
      <c r="E841" s="18">
        <f>IF(OR(A841&lt;data!$G$2,A841 &gt;data!$H$2),"",A841)</f>
        <v>9.8799999999998338</v>
      </c>
      <c r="F841" s="19">
        <f t="shared" si="64"/>
        <v>10.091166722189257</v>
      </c>
      <c r="G841" s="19">
        <f t="shared" si="66"/>
        <v>10.090749341229198</v>
      </c>
      <c r="H841" s="4" t="str">
        <f t="shared" si="67"/>
        <v/>
      </c>
      <c r="I841" s="4" t="e">
        <f>VLOOKUP(ROUND(A841,2),data!$B$6:$C$209,2,0)</f>
        <v>#N/A</v>
      </c>
      <c r="J841" s="4"/>
    </row>
    <row r="842" spans="1:10" x14ac:dyDescent="0.2">
      <c r="A842" s="17">
        <f>A841+data!$I$2</f>
        <v>9.8899999999998336</v>
      </c>
      <c r="B842" s="17">
        <f t="shared" si="65"/>
        <v>1.2882495516936264E-10</v>
      </c>
      <c r="C842" s="17">
        <f>(-data!$B$2)*((B842^3+data!$D$4*B842^2-(data!$F$2+data!$D$4*data!$A$2)*B842-data!$F$2*data!$D$4)/(B842^3+(data!$D$4+data!$C$2)*B842^2+(data!$D$4*data!$C$2-data!$R$2)*B842-data!$D$4*data!$F$2))</f>
        <v>10.093293611387686</v>
      </c>
      <c r="D842" s="4">
        <f>(-data!$B$2)*((B842^3+data!$E$4*B842^2-(data!$F$2+data!$E$4*data!$A$2)*B842-data!$F$2*data!$E$4)/(B842^3+(data!$E$4+data!$C$2)*B842^2+(data!$E$4*data!$C$2-data!$R$2)*B842-data!$E$4*data!$F$2))</f>
        <v>10.092885701695629</v>
      </c>
      <c r="E842" s="18">
        <f>IF(OR(A842&lt;data!$G$2,A842 &gt;data!$H$2),"",A842)</f>
        <v>9.8899999999998336</v>
      </c>
      <c r="F842" s="19">
        <f t="shared" si="64"/>
        <v>10.093293611387686</v>
      </c>
      <c r="G842" s="19">
        <f t="shared" si="66"/>
        <v>10.092885701695629</v>
      </c>
      <c r="H842" s="4" t="str">
        <f t="shared" si="67"/>
        <v/>
      </c>
      <c r="I842" s="4" t="e">
        <f>VLOOKUP(ROUND(A842,2),data!$B$6:$C$209,2,0)</f>
        <v>#N/A</v>
      </c>
      <c r="J842" s="4"/>
    </row>
    <row r="843" spans="1:10" x14ac:dyDescent="0.2">
      <c r="A843" s="17">
        <f>A842+data!$I$2</f>
        <v>9.8999999999998334</v>
      </c>
      <c r="B843" s="17">
        <f t="shared" si="65"/>
        <v>1.2589254117946485E-10</v>
      </c>
      <c r="C843" s="17">
        <f>(-data!$B$2)*((B843^3+data!$D$4*B843^2-(data!$F$2+data!$D$4*data!$A$2)*B843-data!$F$2*data!$D$4)/(B843^3+(data!$D$4+data!$C$2)*B843^2+(data!$D$4*data!$C$2-data!$R$2)*B843-data!$D$4*data!$F$2))</f>
        <v>10.095470197120591</v>
      </c>
      <c r="D843" s="4">
        <f>(-data!$B$2)*((B843^3+data!$E$4*B843^2-(data!$F$2+data!$E$4*data!$A$2)*B843-data!$F$2*data!$E$4)/(B843^3+(data!$E$4+data!$C$2)*B843^2+(data!$E$4*data!$C$2-data!$R$2)*B843-data!$E$4*data!$F$2))</f>
        <v>10.095071543113258</v>
      </c>
      <c r="E843" s="18">
        <f>IF(OR(A843&lt;data!$G$2,A843 &gt;data!$H$2),"",A843)</f>
        <v>9.8999999999998334</v>
      </c>
      <c r="F843" s="19">
        <f t="shared" si="64"/>
        <v>10.095470197120591</v>
      </c>
      <c r="G843" s="19">
        <f t="shared" si="66"/>
        <v>10.095071543113258</v>
      </c>
      <c r="H843" s="4" t="str">
        <f t="shared" si="67"/>
        <v/>
      </c>
      <c r="I843" s="4" t="e">
        <f>VLOOKUP(ROUND(A843,2),data!$B$6:$C$209,2,0)</f>
        <v>#N/A</v>
      </c>
      <c r="J843" s="4"/>
    </row>
    <row r="844" spans="1:10" x14ac:dyDescent="0.2">
      <c r="A844" s="17">
        <f>A843+data!$I$2</f>
        <v>9.9099999999998332</v>
      </c>
      <c r="B844" s="17">
        <f t="shared" si="65"/>
        <v>1.2302687708128519E-10</v>
      </c>
      <c r="C844" s="17">
        <f>(-data!$B$2)*((B844^3+data!$D$4*B844^2-(data!$F$2+data!$D$4*data!$A$2)*B844-data!$F$2*data!$D$4)/(B844^3+(data!$D$4+data!$C$2)*B844^2+(data!$D$4*data!$C$2-data!$R$2)*B844-data!$D$4*data!$F$2))</f>
        <v>10.097697644353795</v>
      </c>
      <c r="D844" s="4">
        <f>(-data!$B$2)*((B844^3+data!$E$4*B844^2-(data!$F$2+data!$E$4*data!$A$2)*B844-data!$F$2*data!$E$4)/(B844^3+(data!$E$4+data!$C$2)*B844^2+(data!$E$4*data!$C$2-data!$R$2)*B844-data!$E$4*data!$F$2))</f>
        <v>10.097308035354221</v>
      </c>
      <c r="E844" s="18">
        <f>IF(OR(A844&lt;data!$G$2,A844 &gt;data!$H$2),"",A844)</f>
        <v>9.9099999999998332</v>
      </c>
      <c r="F844" s="19">
        <f t="shared" si="64"/>
        <v>10.097697644353795</v>
      </c>
      <c r="G844" s="19">
        <f t="shared" si="66"/>
        <v>10.097308035354221</v>
      </c>
      <c r="H844" s="4" t="str">
        <f t="shared" si="67"/>
        <v/>
      </c>
      <c r="I844" s="4" t="e">
        <f>VLOOKUP(ROUND(A844,2),data!$B$6:$C$209,2,0)</f>
        <v>#N/A</v>
      </c>
      <c r="J844" s="4"/>
    </row>
    <row r="845" spans="1:10" x14ac:dyDescent="0.2">
      <c r="A845" s="17">
        <f>A844+data!$I$2</f>
        <v>9.919999999999833</v>
      </c>
      <c r="B845" s="17">
        <f t="shared" si="65"/>
        <v>1.2022644346178728E-10</v>
      </c>
      <c r="C845" s="17">
        <f>(-data!$B$2)*((B845^3+data!$D$4*B845^2-(data!$F$2+data!$D$4*data!$A$2)*B845-data!$F$2*data!$D$4)/(B845^3+(data!$D$4+data!$C$2)*B845^2+(data!$D$4*data!$C$2-data!$R$2)*B845-data!$D$4*data!$F$2))</f>
        <v>10.099977145536485</v>
      </c>
      <c r="D845" s="4">
        <f>(-data!$B$2)*((B845^3+data!$E$4*B845^2-(data!$F$2+data!$E$4*data!$A$2)*B845-data!$F$2*data!$E$4)/(B845^3+(data!$E$4+data!$C$2)*B845^2+(data!$E$4*data!$C$2-data!$R$2)*B845-data!$E$4*data!$F$2))</f>
        <v>10.099596375662337</v>
      </c>
      <c r="E845" s="18">
        <f>IF(OR(A845&lt;data!$G$2,A845 &gt;data!$H$2),"",A845)</f>
        <v>9.919999999999833</v>
      </c>
      <c r="F845" s="19">
        <f t="shared" si="64"/>
        <v>10.099977145536485</v>
      </c>
      <c r="G845" s="19">
        <f t="shared" si="66"/>
        <v>10.099596375662337</v>
      </c>
      <c r="H845" s="4" t="str">
        <f t="shared" si="67"/>
        <v/>
      </c>
      <c r="I845" s="4" t="e">
        <f>VLOOKUP(ROUND(A845,2),data!$B$6:$C$209,2,0)</f>
        <v>#N/A</v>
      </c>
      <c r="J845" s="4"/>
    </row>
    <row r="846" spans="1:10" x14ac:dyDescent="0.2">
      <c r="A846" s="17">
        <f>A845+data!$I$2</f>
        <v>9.9299999999998327</v>
      </c>
      <c r="B846" s="17">
        <f t="shared" si="65"/>
        <v>1.1748975549399792E-10</v>
      </c>
      <c r="C846" s="17">
        <f>(-data!$B$2)*((B846^3+data!$D$4*B846^2-(data!$F$2+data!$D$4*data!$A$2)*B846-data!$F$2*data!$D$4)/(B846^3+(data!$D$4+data!$C$2)*B846^2+(data!$D$4*data!$C$2-data!$R$2)*B846-data!$D$4*data!$F$2))</f>
        <v>10.102309921257872</v>
      </c>
      <c r="D846" s="4">
        <f>(-data!$B$2)*((B846^3+data!$E$4*B846^2-(data!$F$2+data!$E$4*data!$A$2)*B846-data!$F$2*data!$E$4)/(B846^3+(data!$E$4+data!$C$2)*B846^2+(data!$E$4*data!$C$2-data!$R$2)*B846-data!$E$4*data!$F$2))</f>
        <v>10.101937789312359</v>
      </c>
      <c r="E846" s="18">
        <f>IF(OR(A846&lt;data!$G$2,A846 &gt;data!$H$2),"",A846)</f>
        <v>9.9299999999998327</v>
      </c>
      <c r="F846" s="19">
        <f t="shared" si="64"/>
        <v>10.102309921257872</v>
      </c>
      <c r="G846" s="19">
        <f t="shared" si="66"/>
        <v>10.101937789312359</v>
      </c>
      <c r="H846" s="4" t="str">
        <f t="shared" si="67"/>
        <v/>
      </c>
      <c r="I846" s="4" t="e">
        <f>VLOOKUP(ROUND(A846,2),data!$B$6:$C$209,2,0)</f>
        <v>#N/A</v>
      </c>
      <c r="J846" s="4"/>
    </row>
    <row r="847" spans="1:10" x14ac:dyDescent="0.2">
      <c r="A847" s="17">
        <f>A846+data!$I$2</f>
        <v>9.9399999999998325</v>
      </c>
      <c r="B847" s="17">
        <f t="shared" si="65"/>
        <v>1.1481536214973222E-10</v>
      </c>
      <c r="C847" s="17">
        <f>(-data!$B$2)*((B847^3+data!$D$4*B847^2-(data!$F$2+data!$D$4*data!$A$2)*B847-data!$F$2*data!$D$4)/(B847^3+(data!$D$4+data!$C$2)*B847^2+(data!$D$4*data!$C$2-data!$R$2)*B847-data!$D$4*data!$F$2))</f>
        <v>10.104697220919974</v>
      </c>
      <c r="D847" s="4">
        <f>(-data!$B$2)*((B847^3+data!$E$4*B847^2-(data!$F$2+data!$E$4*data!$A$2)*B847-data!$F$2*data!$E$4)/(B847^3+(data!$E$4+data!$C$2)*B847^2+(data!$E$4*data!$C$2-data!$R$2)*B847-data!$E$4*data!$F$2))</f>
        <v>10.10433353028521</v>
      </c>
      <c r="E847" s="18">
        <f>IF(OR(A847&lt;data!$G$2,A847 &gt;data!$H$2),"",A847)</f>
        <v>9.9399999999998325</v>
      </c>
      <c r="F847" s="19">
        <f t="shared" si="64"/>
        <v>10.104697220919974</v>
      </c>
      <c r="G847" s="19">
        <f t="shared" si="66"/>
        <v>10.10433353028521</v>
      </c>
      <c r="H847" s="4" t="str">
        <f t="shared" si="67"/>
        <v/>
      </c>
      <c r="I847" s="4" t="e">
        <f>VLOOKUP(ROUND(A847,2),data!$B$6:$C$209,2,0)</f>
        <v>#N/A</v>
      </c>
      <c r="J847" s="4"/>
    </row>
    <row r="848" spans="1:10" x14ac:dyDescent="0.2">
      <c r="A848" s="17">
        <f>A847+data!$I$2</f>
        <v>9.9499999999998323</v>
      </c>
      <c r="B848" s="17">
        <f t="shared" si="65"/>
        <v>1.1220184543023929E-10</v>
      </c>
      <c r="C848" s="17">
        <f>(-data!$B$2)*((B848^3+data!$D$4*B848^2-(data!$F$2+data!$D$4*data!$A$2)*B848-data!$F$2*data!$D$4)/(B848^3+(data!$D$4+data!$C$2)*B848^2+(data!$D$4*data!$C$2-data!$R$2)*B848-data!$D$4*data!$F$2))</f>
        <v>10.107140323426863</v>
      </c>
      <c r="D848" s="4">
        <f>(-data!$B$2)*((B848^3+data!$E$4*B848^2-(data!$F$2+data!$E$4*data!$A$2)*B848-data!$F$2*data!$E$4)/(B848^3+(data!$E$4+data!$C$2)*B848^2+(data!$E$4*data!$C$2-data!$R$2)*B848-data!$E$4*data!$F$2))</f>
        <v>10.106784881959664</v>
      </c>
      <c r="E848" s="18">
        <f>IF(OR(A848&lt;data!$G$2,A848 &gt;data!$H$2),"",A848)</f>
        <v>9.9499999999998323</v>
      </c>
      <c r="F848" s="19">
        <f t="shared" si="64"/>
        <v>10.107140323426863</v>
      </c>
      <c r="G848" s="19">
        <f t="shared" si="66"/>
        <v>10.106784881959664</v>
      </c>
      <c r="H848" s="4" t="str">
        <f t="shared" si="67"/>
        <v/>
      </c>
      <c r="I848" s="4" t="e">
        <f>VLOOKUP(ROUND(A848,2),data!$B$6:$C$209,2,0)</f>
        <v>#N/A</v>
      </c>
      <c r="J848" s="4"/>
    </row>
    <row r="849" spans="1:10" x14ac:dyDescent="0.2">
      <c r="A849" s="17">
        <f>A848+data!$I$2</f>
        <v>9.9599999999998321</v>
      </c>
      <c r="B849" s="17">
        <f t="shared" si="65"/>
        <v>1.0964781961436049E-10</v>
      </c>
      <c r="C849" s="17">
        <f>(-data!$B$2)*((B849^3+data!$D$4*B849^2-(data!$F$2+data!$D$4*data!$A$2)*B849-data!$F$2*data!$D$4)/(B849^3+(data!$D$4+data!$C$2)*B849^2+(data!$D$4*data!$C$2-data!$R$2)*B849-data!$D$4*data!$F$2))</f>
        <v>10.109640537890845</v>
      </c>
      <c r="D849" s="4">
        <f>(-data!$B$2)*((B849^3+data!$E$4*B849^2-(data!$F$2+data!$E$4*data!$A$2)*B849-data!$F$2*data!$E$4)/(B849^3+(data!$E$4+data!$C$2)*B849^2+(data!$E$4*data!$C$2-data!$R$2)*B849-data!$E$4*data!$F$2))</f>
        <v>10.109293157820911</v>
      </c>
      <c r="E849" s="18">
        <f>IF(OR(A849&lt;data!$G$2,A849 &gt;data!$H$2),"",A849)</f>
        <v>9.9599999999998321</v>
      </c>
      <c r="F849" s="19">
        <f t="shared" si="64"/>
        <v>10.109640537890845</v>
      </c>
      <c r="G849" s="19">
        <f t="shared" si="66"/>
        <v>10.109293157820911</v>
      </c>
      <c r="H849" s="4" t="str">
        <f t="shared" si="67"/>
        <v/>
      </c>
      <c r="I849" s="4" t="e">
        <f>VLOOKUP(ROUND(A849,2),data!$B$6:$C$209,2,0)</f>
        <v>#N/A</v>
      </c>
      <c r="J849" s="4"/>
    </row>
    <row r="850" spans="1:10" x14ac:dyDescent="0.2">
      <c r="A850" s="17">
        <f>A849+data!$I$2</f>
        <v>9.9699999999998319</v>
      </c>
      <c r="B850" s="17">
        <f t="shared" si="65"/>
        <v>1.0715193052380206E-10</v>
      </c>
      <c r="C850" s="17">
        <f>(-data!$B$2)*((B850^3+data!$D$4*B850^2-(data!$F$2+data!$D$4*data!$A$2)*B850-data!$F$2*data!$D$4)/(B850^3+(data!$D$4+data!$C$2)*B850^2+(data!$D$4*data!$C$2-data!$R$2)*B850-data!$D$4*data!$F$2))</f>
        <v>10.112199204356001</v>
      </c>
      <c r="D850" s="4">
        <f>(-data!$B$2)*((B850^3+data!$E$4*B850^2-(data!$F$2+data!$E$4*data!$A$2)*B850-data!$F$2*data!$E$4)/(B850^3+(data!$E$4+data!$C$2)*B850^2+(data!$E$4*data!$C$2-data!$R$2)*B850-data!$E$4*data!$F$2))</f>
        <v>10.111859702186377</v>
      </c>
      <c r="E850" s="18">
        <f>IF(OR(A850&lt;data!$G$2,A850 &gt;data!$H$2),"",A850)</f>
        <v>9.9699999999998319</v>
      </c>
      <c r="F850" s="19">
        <f t="shared" si="64"/>
        <v>10.112199204356001</v>
      </c>
      <c r="G850" s="19">
        <f t="shared" si="66"/>
        <v>10.111859702186377</v>
      </c>
      <c r="H850" s="4" t="str">
        <f t="shared" si="67"/>
        <v/>
      </c>
      <c r="I850" s="4" t="e">
        <f>VLOOKUP(ROUND(A850,2),data!$B$6:$C$209,2,0)</f>
        <v>#N/A</v>
      </c>
      <c r="J850" s="4"/>
    </row>
    <row r="851" spans="1:10" x14ac:dyDescent="0.2">
      <c r="A851" s="17">
        <f>A850+data!$I$2</f>
        <v>9.9799999999998317</v>
      </c>
      <c r="B851" s="17">
        <f t="shared" si="65"/>
        <v>1.0471285480513045E-10</v>
      </c>
      <c r="C851" s="17">
        <f>(-data!$B$2)*((B851^3+data!$D$4*B851^2-(data!$F$2+data!$D$4*data!$A$2)*B851-data!$F$2*data!$D$4)/(B851^3+(data!$D$4+data!$C$2)*B851^2+(data!$D$4*data!$C$2-data!$R$2)*B851-data!$D$4*data!$F$2))</f>
        <v>10.114817694539486</v>
      </c>
      <c r="D851" s="4">
        <f>(-data!$B$2)*((B851^3+data!$E$4*B851^2-(data!$F$2+data!$E$4*data!$A$2)*B851-data!$F$2*data!$E$4)/(B851^3+(data!$E$4+data!$C$2)*B851^2+(data!$E$4*data!$C$2-data!$R$2)*B851-data!$E$4*data!$F$2))</f>
        <v>10.114485890949322</v>
      </c>
      <c r="E851" s="18">
        <f>IF(OR(A851&lt;data!$G$2,A851 &gt;data!$H$2),"",A851)</f>
        <v>9.9799999999998317</v>
      </c>
      <c r="F851" s="19">
        <f t="shared" si="64"/>
        <v>10.114817694539486</v>
      </c>
      <c r="G851" s="19">
        <f t="shared" si="66"/>
        <v>10.114485890949322</v>
      </c>
      <c r="H851" s="4" t="str">
        <f t="shared" si="67"/>
        <v/>
      </c>
      <c r="I851" s="4" t="e">
        <f>VLOOKUP(ROUND(A851,2),data!$B$6:$C$209,2,0)</f>
        <v>#N/A</v>
      </c>
      <c r="J851" s="4"/>
    </row>
    <row r="852" spans="1:10" x14ac:dyDescent="0.2">
      <c r="A852" s="17">
        <f>A851+data!$I$2</f>
        <v>9.9899999999998315</v>
      </c>
      <c r="B852" s="17">
        <f t="shared" si="65"/>
        <v>1.02329299228115E-10</v>
      </c>
      <c r="C852" s="17">
        <f>(-data!$B$2)*((B852^3+data!$D$4*B852^2-(data!$F$2+data!$D$4*data!$A$2)*B852-data!$F$2*data!$D$4)/(B852^3+(data!$D$4+data!$C$2)*B852^2+(data!$D$4*data!$C$2-data!$R$2)*B852-data!$D$4*data!$F$2))</f>
        <v>10.117497412591124</v>
      </c>
      <c r="D852" s="4">
        <f>(-data!$B$2)*((B852^3+data!$E$4*B852^2-(data!$F$2+data!$E$4*data!$A$2)*B852-data!$F$2*data!$E$4)/(B852^3+(data!$E$4+data!$C$2)*B852^2+(data!$E$4*data!$C$2-data!$R$2)*B852-data!$E$4*data!$F$2))</f>
        <v>10.117173132340637</v>
      </c>
      <c r="E852" s="18">
        <f>IF(OR(A852&lt;data!$G$2,A852 &gt;data!$H$2),"",A852)</f>
        <v>9.9899999999998315</v>
      </c>
      <c r="F852" s="19">
        <f t="shared" si="64"/>
        <v>10.117497412591124</v>
      </c>
      <c r="G852" s="19">
        <f t="shared" si="66"/>
        <v>10.117173132340637</v>
      </c>
      <c r="H852" s="4" t="str">
        <f t="shared" si="67"/>
        <v/>
      </c>
      <c r="I852" s="4" t="e">
        <f>VLOOKUP(ROUND(A852,2),data!$B$6:$C$209,2,0)</f>
        <v>#N/A</v>
      </c>
      <c r="J852" s="4"/>
    </row>
    <row r="853" spans="1:10" x14ac:dyDescent="0.2">
      <c r="A853" s="17">
        <f>A852+data!$I$2</f>
        <v>9.9999999999998312</v>
      </c>
      <c r="B853" s="17">
        <f t="shared" si="65"/>
        <v>1.0000000000003869E-10</v>
      </c>
      <c r="C853" s="17">
        <f>(-data!$B$2)*((B853^3+data!$D$4*B853^2-(data!$F$2+data!$D$4*data!$A$2)*B853-data!$F$2*data!$D$4)/(B853^3+(data!$D$4+data!$C$2)*B853^2+(data!$D$4*data!$C$2-data!$R$2)*B853-data!$D$4*data!$F$2))</f>
        <v>10.120239795871719</v>
      </c>
      <c r="D853" s="4">
        <f>(-data!$B$2)*((B853^3+data!$E$4*B853^2-(data!$F$2+data!$E$4*data!$A$2)*B853-data!$F$2*data!$E$4)/(B853^3+(data!$E$4+data!$C$2)*B853^2+(data!$E$4*data!$C$2-data!$R$2)*B853-data!$E$4*data!$F$2))</f>
        <v>10.119922867709311</v>
      </c>
      <c r="E853" s="18">
        <f>IF(OR(A853&lt;data!$G$2,A853 &gt;data!$H$2),"",A853)</f>
        <v>9.9999999999998312</v>
      </c>
      <c r="F853" s="19">
        <f t="shared" si="64"/>
        <v>10.120239795871719</v>
      </c>
      <c r="G853" s="19">
        <f t="shared" si="66"/>
        <v>10.119922867709311</v>
      </c>
      <c r="H853" s="4" t="str">
        <f t="shared" si="67"/>
        <v/>
      </c>
      <c r="I853" s="4" t="e">
        <f>VLOOKUP(ROUND(A853,2),data!$B$6:$C$209,2,0)</f>
        <v>#N/A</v>
      </c>
      <c r="J853" s="4"/>
    </row>
    <row r="854" spans="1:10" x14ac:dyDescent="0.2">
      <c r="A854" s="17">
        <f>A853+data!$I$2</f>
        <v>10.009999999999831</v>
      </c>
      <c r="B854" s="17">
        <f t="shared" si="65"/>
        <v>9.7723722095618889E-11</v>
      </c>
      <c r="C854" s="17">
        <f>(-data!$B$2)*((B854^3+data!$D$4*B854^2-(data!$F$2+data!$D$4*data!$A$2)*B854-data!$F$2*data!$D$4)/(B854^3+(data!$D$4+data!$C$2)*B854^2+(data!$D$4*data!$C$2-data!$R$2)*B854-data!$D$4*data!$F$2))</f>
        <v>10.123046315750587</v>
      </c>
      <c r="D854" s="4">
        <f>(-data!$B$2)*((B854^3+data!$E$4*B854^2-(data!$F$2+data!$E$4*data!$A$2)*B854-data!$F$2*data!$E$4)/(B854^3+(data!$E$4+data!$C$2)*B854^2+(data!$E$4*data!$C$2-data!$R$2)*B854-data!$E$4*data!$F$2))</f>
        <v>10.122736572322086</v>
      </c>
      <c r="E854" s="18">
        <f>IF(OR(A854&lt;data!$G$2,A854 &gt;data!$H$2),"",A854)</f>
        <v>10.009999999999831</v>
      </c>
      <c r="F854" s="19">
        <f t="shared" si="64"/>
        <v>10.123046315750587</v>
      </c>
      <c r="G854" s="19">
        <f t="shared" si="66"/>
        <v>10.122736572322086</v>
      </c>
      <c r="H854" s="4" t="str">
        <f t="shared" si="67"/>
        <v/>
      </c>
      <c r="I854" s="4" t="e">
        <f>VLOOKUP(ROUND(A854,2),data!$B$6:$C$209,2,0)</f>
        <v>#N/A</v>
      </c>
      <c r="J854" s="4"/>
    </row>
    <row r="855" spans="1:10" x14ac:dyDescent="0.2">
      <c r="A855" s="17">
        <f>A854+data!$I$2</f>
        <v>10.019999999999831</v>
      </c>
      <c r="B855" s="17">
        <f t="shared" si="65"/>
        <v>9.5499258602180563E-11</v>
      </c>
      <c r="C855" s="17">
        <f>(-data!$B$2)*((B855^3+data!$D$4*B855^2-(data!$F$2+data!$D$4*data!$A$2)*B855-data!$F$2*data!$D$4)/(B855^3+(data!$D$4+data!$C$2)*B855^2+(data!$D$4*data!$C$2-data!$R$2)*B855-data!$D$4*data!$F$2))</f>
        <v>10.125918478422804</v>
      </c>
      <c r="D855" s="4">
        <f>(-data!$B$2)*((B855^3+data!$E$4*B855^2-(data!$F$2+data!$E$4*data!$A$2)*B855-data!$F$2*data!$E$4)/(B855^3+(data!$E$4+data!$C$2)*B855^2+(data!$E$4*data!$C$2-data!$R$2)*B855-data!$E$4*data!$F$2))</f>
        <v>10.125615756182754</v>
      </c>
      <c r="E855" s="18">
        <f>IF(OR(A855&lt;data!$G$2,A855 &gt;data!$H$2),"",A855)</f>
        <v>10.019999999999831</v>
      </c>
      <c r="F855" s="19">
        <f t="shared" si="64"/>
        <v>10.125918478422804</v>
      </c>
      <c r="G855" s="19">
        <f t="shared" si="66"/>
        <v>10.125615756182754</v>
      </c>
      <c r="H855" s="4" t="str">
        <f t="shared" si="67"/>
        <v/>
      </c>
      <c r="I855" s="4" t="e">
        <f>VLOOKUP(ROUND(A855,2),data!$B$6:$C$209,2,0)</f>
        <v>#N/A</v>
      </c>
      <c r="J855" s="4"/>
    </row>
    <row r="856" spans="1:10" x14ac:dyDescent="0.2">
      <c r="A856" s="17">
        <f>A855+data!$I$2</f>
        <v>10.029999999999831</v>
      </c>
      <c r="B856" s="17">
        <f t="shared" si="65"/>
        <v>9.3325430079735236E-11</v>
      </c>
      <c r="C856" s="17">
        <f>(-data!$B$2)*((B856^3+data!$D$4*B856^2-(data!$F$2+data!$D$4*data!$A$2)*B856-data!$F$2*data!$D$4)/(B856^3+(data!$D$4+data!$C$2)*B856^2+(data!$D$4*data!$C$2-data!$R$2)*B856-data!$D$4*data!$F$2))</f>
        <v>10.128857825746662</v>
      </c>
      <c r="D856" s="4">
        <f>(-data!$B$2)*((B856^3+data!$E$4*B856^2-(data!$F$2+data!$E$4*data!$A$2)*B856-data!$F$2*data!$E$4)/(B856^3+(data!$E$4+data!$C$2)*B856^2+(data!$E$4*data!$C$2-data!$R$2)*B856-data!$E$4*data!$F$2))</f>
        <v>10.128561964871656</v>
      </c>
      <c r="E856" s="18">
        <f>IF(OR(A856&lt;data!$G$2,A856 &gt;data!$H$2),"",A856)</f>
        <v>10.029999999999831</v>
      </c>
      <c r="F856" s="19">
        <f t="shared" si="64"/>
        <v>10.128857825746662</v>
      </c>
      <c r="G856" s="19">
        <f t="shared" si="66"/>
        <v>10.128561964871656</v>
      </c>
      <c r="H856" s="4" t="str">
        <f t="shared" si="67"/>
        <v/>
      </c>
      <c r="I856" s="4" t="e">
        <f>VLOOKUP(ROUND(A856,2),data!$B$6:$C$209,2,0)</f>
        <v>#N/A</v>
      </c>
      <c r="J856" s="4"/>
    </row>
    <row r="857" spans="1:10" x14ac:dyDescent="0.2">
      <c r="A857" s="17">
        <f>A856+data!$I$2</f>
        <v>10.03999999999983</v>
      </c>
      <c r="B857" s="17">
        <f t="shared" si="65"/>
        <v>9.1201083935626282E-11</v>
      </c>
      <c r="C857" s="17">
        <f>(-data!$B$2)*((B857^3+data!$D$4*B857^2-(data!$F$2+data!$D$4*data!$A$2)*B857-data!$F$2*data!$D$4)/(B857^3+(data!$D$4+data!$C$2)*B857^2+(data!$D$4*data!$C$2-data!$R$2)*B857-data!$D$4*data!$F$2))</f>
        <v>10.13186593610193</v>
      </c>
      <c r="D857" s="4">
        <f>(-data!$B$2)*((B857^3+data!$E$4*B857^2-(data!$F$2+data!$E$4*data!$A$2)*B857-data!$F$2*data!$E$4)/(B857^3+(data!$E$4+data!$C$2)*B857^2+(data!$E$4*data!$C$2-data!$R$2)*B857-data!$E$4*data!$F$2))</f>
        <v>10.131576780405883</v>
      </c>
      <c r="E857" s="18">
        <f>IF(OR(A857&lt;data!$G$2,A857 &gt;data!$H$2),"",A857)</f>
        <v>10.03999999999983</v>
      </c>
      <c r="F857" s="19">
        <f t="shared" si="64"/>
        <v>10.13186593610193</v>
      </c>
      <c r="G857" s="19">
        <f t="shared" si="66"/>
        <v>10.131576780405883</v>
      </c>
      <c r="H857" s="4" t="str">
        <f t="shared" si="67"/>
        <v/>
      </c>
      <c r="I857" s="4" t="e">
        <f>VLOOKUP(ROUND(A857,2),data!$B$6:$C$209,2,0)</f>
        <v>#N/A</v>
      </c>
      <c r="J857" s="4"/>
    </row>
    <row r="858" spans="1:10" x14ac:dyDescent="0.2">
      <c r="A858" s="17">
        <f>A857+data!$I$2</f>
        <v>10.04999999999983</v>
      </c>
      <c r="B858" s="17">
        <f t="shared" si="65"/>
        <v>8.9125093813409061E-11</v>
      </c>
      <c r="C858" s="17">
        <f>(-data!$B$2)*((B858^3+data!$D$4*B858^2-(data!$F$2+data!$D$4*data!$A$2)*B858-data!$F$2*data!$D$4)/(B858^3+(data!$D$4+data!$C$2)*B858^2+(data!$D$4*data!$C$2-data!$R$2)*B858-data!$D$4*data!$F$2))</f>
        <v>10.134944425269378</v>
      </c>
      <c r="D858" s="4">
        <f>(-data!$B$2)*((B858^3+data!$E$4*B858^2-(data!$F$2+data!$E$4*data!$A$2)*B858-data!$F$2*data!$E$4)/(B858^3+(data!$E$4+data!$C$2)*B858^2+(data!$E$4*data!$C$2-data!$R$2)*B858-data!$E$4*data!$F$2))</f>
        <v>10.134661822120757</v>
      </c>
      <c r="E858" s="18">
        <f>IF(OR(A858&lt;data!$G$2,A858 &gt;data!$H$2),"",A858)</f>
        <v>10.04999999999983</v>
      </c>
      <c r="F858" s="19">
        <f t="shared" si="64"/>
        <v>10.134944425269378</v>
      </c>
      <c r="G858" s="19">
        <f t="shared" si="66"/>
        <v>10.134661822120757</v>
      </c>
      <c r="H858" s="4" t="str">
        <f t="shared" si="67"/>
        <v/>
      </c>
      <c r="I858" s="4" t="e">
        <f>VLOOKUP(ROUND(A858,2),data!$B$6:$C$209,2,0)</f>
        <v>#N/A</v>
      </c>
      <c r="J858" s="4"/>
    </row>
    <row r="859" spans="1:10" x14ac:dyDescent="0.2">
      <c r="A859" s="17">
        <f>A858+data!$I$2</f>
        <v>10.05999999999983</v>
      </c>
      <c r="B859" s="17">
        <f t="shared" si="65"/>
        <v>8.7096358995642115E-11</v>
      </c>
      <c r="C859" s="17">
        <f>(-data!$B$2)*((B859^3+data!$D$4*B859^2-(data!$F$2+data!$D$4*data!$A$2)*B859-data!$F$2*data!$D$4)/(B859^3+(data!$D$4+data!$C$2)*B859^2+(data!$D$4*data!$C$2-data!$R$2)*B859-data!$D$4*data!$F$2))</f>
        <v>10.138094947332158</v>
      </c>
      <c r="D859" s="4">
        <f>(-data!$B$2)*((B859^3+data!$E$4*B859^2-(data!$F$2+data!$E$4*data!$A$2)*B859-data!$F$2*data!$E$4)/(B859^3+(data!$E$4+data!$C$2)*B859^2+(data!$E$4*data!$C$2-data!$R$2)*B859-data!$E$4*data!$F$2))</f>
        <v>10.137818747573082</v>
      </c>
      <c r="E859" s="18">
        <f>IF(OR(A859&lt;data!$G$2,A859 &gt;data!$H$2),"",A859)</f>
        <v>10.05999999999983</v>
      </c>
      <c r="F859" s="19">
        <f t="shared" si="64"/>
        <v>10.138094947332158</v>
      </c>
      <c r="G859" s="19">
        <f t="shared" si="66"/>
        <v>10.137818747573082</v>
      </c>
      <c r="H859" s="4" t="str">
        <f t="shared" si="67"/>
        <v/>
      </c>
      <c r="I859" s="4" t="e">
        <f>VLOOKUP(ROUND(A859,2),data!$B$6:$C$209,2,0)</f>
        <v>#N/A</v>
      </c>
      <c r="J859" s="4"/>
    </row>
    <row r="860" spans="1:10" x14ac:dyDescent="0.2">
      <c r="A860" s="17">
        <f>A859+data!$I$2</f>
        <v>10.06999999999983</v>
      </c>
      <c r="B860" s="17">
        <f t="shared" si="65"/>
        <v>8.5113803820270923E-11</v>
      </c>
      <c r="C860" s="17">
        <f>(-data!$B$2)*((B860^3+data!$D$4*B860^2-(data!$F$2+data!$D$4*data!$A$2)*B860-data!$F$2*data!$D$4)/(B860^3+(data!$D$4+data!$C$2)*B860^2+(data!$D$4*data!$C$2-data!$R$2)*B860-data!$D$4*data!$F$2))</f>
        <v>10.141319195599666</v>
      </c>
      <c r="D860" s="4">
        <f>(-data!$B$2)*((B860^3+data!$E$4*B860^2-(data!$F$2+data!$E$4*data!$A$2)*B860-data!$F$2*data!$E$4)/(B860^3+(data!$E$4+data!$C$2)*B860^2+(data!$E$4*data!$C$2-data!$R$2)*B860-data!$E$4*data!$F$2))</f>
        <v>10.141049253466832</v>
      </c>
      <c r="E860" s="18">
        <f>IF(OR(A860&lt;data!$G$2,A860 &gt;data!$H$2),"",A860)</f>
        <v>10.06999999999983</v>
      </c>
      <c r="F860" s="19">
        <f t="shared" si="64"/>
        <v>10.141319195599666</v>
      </c>
      <c r="G860" s="19">
        <f t="shared" si="66"/>
        <v>10.141049253466832</v>
      </c>
      <c r="H860" s="4" t="str">
        <f t="shared" si="67"/>
        <v/>
      </c>
      <c r="I860" s="4" t="e">
        <f>VLOOKUP(ROUND(A860,2),data!$B$6:$C$209,2,0)</f>
        <v>#N/A</v>
      </c>
      <c r="J860" s="4"/>
    </row>
    <row r="861" spans="1:10" x14ac:dyDescent="0.2">
      <c r="A861" s="17">
        <f>A860+data!$I$2</f>
        <v>10.07999999999983</v>
      </c>
      <c r="B861" s="17">
        <f t="shared" si="65"/>
        <v>8.3176377110299636E-11</v>
      </c>
      <c r="C861" s="17">
        <f>(-data!$B$2)*((B861^3+data!$D$4*B861^2-(data!$F$2+data!$D$4*data!$A$2)*B861-data!$F$2*data!$D$4)/(B861^3+(data!$D$4+data!$C$2)*B861^2+(data!$D$4*data!$C$2-data!$R$2)*B861-data!$D$4*data!$F$2))</f>
        <v>10.144618903554372</v>
      </c>
      <c r="D861" s="4">
        <f>(-data!$B$2)*((B861^3+data!$E$4*B861^2-(data!$F$2+data!$E$4*data!$A$2)*B861-data!$F$2*data!$E$4)/(B861^3+(data!$E$4+data!$C$2)*B861^2+(data!$E$4*data!$C$2-data!$R$2)*B861-data!$E$4*data!$F$2))</f>
        <v>10.144355076601816</v>
      </c>
      <c r="E861" s="18">
        <f>IF(OR(A861&lt;data!$G$2,A861 &gt;data!$H$2),"",A861)</f>
        <v>10.07999999999983</v>
      </c>
      <c r="F861" s="19">
        <f t="shared" si="64"/>
        <v>10.144618903554372</v>
      </c>
      <c r="G861" s="19">
        <f t="shared" si="66"/>
        <v>10.144355076601816</v>
      </c>
      <c r="H861" s="4" t="str">
        <f t="shared" si="67"/>
        <v/>
      </c>
      <c r="I861" s="4" t="e">
        <f>VLOOKUP(ROUND(A861,2),data!$B$6:$C$209,2,0)</f>
        <v>#N/A</v>
      </c>
      <c r="J861" s="4"/>
    </row>
    <row r="862" spans="1:10" x14ac:dyDescent="0.2">
      <c r="A862" s="17">
        <f>A861+data!$I$2</f>
        <v>10.089999999999829</v>
      </c>
      <c r="B862" s="17">
        <f t="shared" si="65"/>
        <v>8.1283051616441733E-11</v>
      </c>
      <c r="C862" s="17">
        <f>(-data!$B$2)*((B862^3+data!$D$4*B862^2-(data!$F$2+data!$D$4*data!$A$2)*B862-data!$F$2*data!$D$4)/(B862^3+(data!$D$4+data!$C$2)*B862^2+(data!$D$4*data!$C$2-data!$R$2)*B862-data!$D$4*data!$F$2))</f>
        <v>10.147995845822329</v>
      </c>
      <c r="D862" s="4">
        <f>(-data!$B$2)*((B862^3+data!$E$4*B862^2-(data!$F$2+data!$E$4*data!$A$2)*B862-data!$F$2*data!$E$4)/(B862^3+(data!$E$4+data!$C$2)*B862^2+(data!$E$4*data!$C$2-data!$R$2)*B862-data!$E$4*data!$F$2))</f>
        <v>10.147737994845917</v>
      </c>
      <c r="E862" s="18">
        <f>IF(OR(A862&lt;data!$G$2,A862 &gt;data!$H$2),"",A862)</f>
        <v>10.089999999999829</v>
      </c>
      <c r="F862" s="19">
        <f t="shared" si="64"/>
        <v>10.147995845822329</v>
      </c>
      <c r="G862" s="19">
        <f t="shared" si="66"/>
        <v>10.147737994845917</v>
      </c>
      <c r="H862" s="4" t="str">
        <f t="shared" si="67"/>
        <v/>
      </c>
      <c r="I862" s="4" t="e">
        <f>VLOOKUP(ROUND(A862,2),data!$B$6:$C$209,2,0)</f>
        <v>#N/A</v>
      </c>
      <c r="J862" s="4"/>
    </row>
    <row r="863" spans="1:10" x14ac:dyDescent="0.2">
      <c r="A863" s="17">
        <f>A862+data!$I$2</f>
        <v>10.099999999999829</v>
      </c>
      <c r="B863" s="17">
        <f t="shared" si="65"/>
        <v>7.9432823472459237E-11</v>
      </c>
      <c r="C863" s="17">
        <f>(-data!$B$2)*((B863^3+data!$D$4*B863^2-(data!$F$2+data!$D$4*data!$A$2)*B863-data!$F$2*data!$D$4)/(B863^3+(data!$D$4+data!$C$2)*B863^2+(data!$D$4*data!$C$2-data!$R$2)*B863-data!$D$4*data!$F$2))</f>
        <v>10.15145183916794</v>
      </c>
      <c r="D863" s="4">
        <f>(-data!$B$2)*((B863^3+data!$E$4*B863^2-(data!$F$2+data!$E$4*data!$A$2)*B863-data!$F$2*data!$E$4)/(B863^3+(data!$E$4+data!$C$2)*B863^2+(data!$E$4*data!$C$2-data!$R$2)*B863-data!$E$4*data!$F$2))</f>
        <v>10.151199828131578</v>
      </c>
      <c r="E863" s="18">
        <f>IF(OR(A863&lt;data!$G$2,A863 &gt;data!$H$2),"",A863)</f>
        <v>10.099999999999829</v>
      </c>
      <c r="F863" s="19">
        <f t="shared" si="64"/>
        <v>10.15145183916794</v>
      </c>
      <c r="G863" s="19">
        <f t="shared" si="66"/>
        <v>10.151199828131578</v>
      </c>
      <c r="H863" s="4" t="str">
        <f t="shared" si="67"/>
        <v/>
      </c>
      <c r="I863" s="4" t="e">
        <f>VLOOKUP(ROUND(A863,2),data!$B$6:$C$209,2,0)</f>
        <v>#N/A</v>
      </c>
      <c r="J863" s="4"/>
    </row>
    <row r="864" spans="1:10" x14ac:dyDescent="0.2">
      <c r="A864" s="17">
        <f>A863+data!$I$2</f>
        <v>10.109999999999829</v>
      </c>
      <c r="B864" s="17">
        <f t="shared" si="65"/>
        <v>7.7624711662899568E-11</v>
      </c>
      <c r="C864" s="17">
        <f>(-data!$B$2)*((B864^3+data!$D$4*B864^2-(data!$F$2+data!$D$4*data!$A$2)*B864-data!$F$2*data!$D$4)/(B864^3+(data!$D$4+data!$C$2)*B864^2+(data!$D$4*data!$C$2-data!$R$2)*B864-data!$D$4*data!$F$2))</f>
        <v>10.154988743513611</v>
      </c>
      <c r="D864" s="4">
        <f>(-data!$B$2)*((B864^3+data!$E$4*B864^2-(data!$F$2+data!$E$4*data!$A$2)*B864-data!$F$2*data!$E$4)/(B864^3+(data!$E$4+data!$C$2)*B864^2+(data!$E$4*data!$C$2-data!$R$2)*B864-data!$E$4*data!$F$2))</f>
        <v>10.154742439477133</v>
      </c>
      <c r="E864" s="18">
        <f>IF(OR(A864&lt;data!$G$2,A864 &gt;data!$H$2),"",A864)</f>
        <v>10.109999999999829</v>
      </c>
      <c r="F864" s="19">
        <f t="shared" si="64"/>
        <v>10.154988743513611</v>
      </c>
      <c r="G864" s="19">
        <f t="shared" si="66"/>
        <v>10.154742439477133</v>
      </c>
      <c r="H864" s="4" t="str">
        <f t="shared" si="67"/>
        <v/>
      </c>
      <c r="I864" s="4" t="e">
        <f>VLOOKUP(ROUND(A864,2),data!$B$6:$C$209,2,0)</f>
        <v>#N/A</v>
      </c>
      <c r="J864" s="4"/>
    </row>
    <row r="865" spans="1:10" x14ac:dyDescent="0.2">
      <c r="A865" s="17">
        <f>A864+data!$I$2</f>
        <v>10.119999999999829</v>
      </c>
      <c r="B865" s="17">
        <f t="shared" si="65"/>
        <v>7.5857757502948083E-11</v>
      </c>
      <c r="C865" s="17">
        <f>(-data!$B$2)*((B865^3+data!$D$4*B865^2-(data!$F$2+data!$D$4*data!$A$2)*B865-data!$F$2*data!$D$4)/(B865^3+(data!$D$4+data!$C$2)*B865^2+(data!$D$4*data!$C$2-data!$R$2)*B865-data!$D$4*data!$F$2))</f>
        <v>10.158608462984986</v>
      </c>
      <c r="D865" s="4">
        <f>(-data!$B$2)*((B865^3+data!$E$4*B865^2-(data!$F$2+data!$E$4*data!$A$2)*B865-data!$F$2*data!$E$4)/(B865^3+(data!$E$4+data!$C$2)*B865^2+(data!$E$4*data!$C$2-data!$R$2)*B865-data!$E$4*data!$F$2))</f>
        <v>10.158367736033705</v>
      </c>
      <c r="E865" s="18">
        <f>IF(OR(A865&lt;data!$G$2,A865 &gt;data!$H$2),"",A865)</f>
        <v>10.119999999999829</v>
      </c>
      <c r="F865" s="19">
        <f t="shared" si="64"/>
        <v>10.158608462984986</v>
      </c>
      <c r="G865" s="19">
        <f t="shared" si="66"/>
        <v>10.158367736033705</v>
      </c>
      <c r="H865" s="4" t="str">
        <f t="shared" si="67"/>
        <v/>
      </c>
      <c r="I865" s="4" t="e">
        <f>VLOOKUP(ROUND(A865,2),data!$B$6:$C$209,2,0)</f>
        <v>#N/A</v>
      </c>
      <c r="J865" s="4"/>
    </row>
    <row r="866" spans="1:10" x14ac:dyDescent="0.2">
      <c r="A866" s="17">
        <f>A865+data!$I$2</f>
        <v>10.129999999999828</v>
      </c>
      <c r="B866" s="17">
        <f t="shared" si="65"/>
        <v>7.4131024130120787E-11</v>
      </c>
      <c r="C866" s="17">
        <f>(-data!$B$2)*((B866^3+data!$D$4*B866^2-(data!$F$2+data!$D$4*data!$A$2)*B866-data!$F$2*data!$D$4)/(B866^3+(data!$D$4+data!$C$2)*B866^2+(data!$D$4*data!$C$2-data!$R$2)*B866-data!$D$4*data!$F$2))</f>
        <v>10.162312946982439</v>
      </c>
      <c r="D866" s="4">
        <f>(-data!$B$2)*((B866^3+data!$E$4*B866^2-(data!$F$2+data!$E$4*data!$A$2)*B866-data!$F$2*data!$E$4)/(B866^3+(data!$E$4+data!$C$2)*B866^2+(data!$E$4*data!$C$2-data!$R$2)*B866-data!$E$4*data!$F$2))</f>
        <v>10.162077670158277</v>
      </c>
      <c r="E866" s="18">
        <f>IF(OR(A866&lt;data!$G$2,A866 &gt;data!$H$2),"",A866)</f>
        <v>10.129999999999828</v>
      </c>
      <c r="F866" s="19">
        <f t="shared" si="64"/>
        <v>10.162312946982439</v>
      </c>
      <c r="G866" s="19">
        <f t="shared" si="66"/>
        <v>10.162077670158277</v>
      </c>
      <c r="H866" s="4" t="str">
        <f t="shared" si="67"/>
        <v/>
      </c>
      <c r="I866" s="4" t="e">
        <f>VLOOKUP(ROUND(A866,2),data!$B$6:$C$209,2,0)</f>
        <v>#N/A</v>
      </c>
      <c r="J866" s="4"/>
    </row>
    <row r="867" spans="1:10" x14ac:dyDescent="0.2">
      <c r="A867" s="17">
        <f>A866+data!$I$2</f>
        <v>10.139999999999828</v>
      </c>
      <c r="B867" s="17">
        <f t="shared" si="65"/>
        <v>7.2443596007527388E-11</v>
      </c>
      <c r="C867" s="17">
        <f>(-data!$B$2)*((B867^3+data!$D$4*B867^2-(data!$F$2+data!$D$4*data!$A$2)*B867-data!$F$2*data!$D$4)/(B867^3+(data!$D$4+data!$C$2)*B867^2+(data!$D$4*data!$C$2-data!$R$2)*B867-data!$D$4*data!$F$2))</f>
        <v>10.166104191279528</v>
      </c>
      <c r="D867" s="4">
        <f>(-data!$B$2)*((B867^3+data!$E$4*B867^2-(data!$F$2+data!$E$4*data!$A$2)*B867-data!$F$2*data!$E$4)/(B867^3+(data!$E$4+data!$C$2)*B867^2+(data!$E$4*data!$C$2-data!$R$2)*B867-data!$E$4*data!$F$2))</f>
        <v>10.165874240513716</v>
      </c>
      <c r="E867" s="18">
        <f>IF(OR(A867&lt;data!$G$2,A867 &gt;data!$H$2),"",A867)</f>
        <v>10.139999999999828</v>
      </c>
      <c r="F867" s="19">
        <f t="shared" si="64"/>
        <v>10.166104191279528</v>
      </c>
      <c r="G867" s="19">
        <f t="shared" si="66"/>
        <v>10.165874240513716</v>
      </c>
      <c r="H867" s="4" t="str">
        <f t="shared" si="67"/>
        <v/>
      </c>
      <c r="I867" s="4" t="e">
        <f>VLOOKUP(ROUND(A867,2),data!$B$6:$C$209,2,0)</f>
        <v>#N/A</v>
      </c>
      <c r="J867" s="4"/>
    </row>
    <row r="868" spans="1:10" x14ac:dyDescent="0.2">
      <c r="A868" s="17">
        <f>A867+data!$I$2</f>
        <v>10.149999999999828</v>
      </c>
      <c r="B868" s="17">
        <f t="shared" si="65"/>
        <v>7.0794578438441786E-11</v>
      </c>
      <c r="C868" s="17">
        <f>(-data!$B$2)*((B868^3+data!$D$4*B868^2-(data!$F$2+data!$D$4*data!$A$2)*B868-data!$F$2*data!$D$4)/(B868^3+(data!$D$4+data!$C$2)*B868^2+(data!$D$4*data!$C$2-data!$R$2)*B868-data!$D$4*data!$F$2))</f>
        <v>10.169984239149118</v>
      </c>
      <c r="D868" s="4">
        <f>(-data!$B$2)*((B868^3+data!$E$4*B868^2-(data!$F$2+data!$E$4*data!$A$2)*B868-data!$F$2*data!$E$4)/(B868^3+(data!$E$4+data!$C$2)*B868^2+(data!$E$4*data!$C$2-data!$R$2)*B868-data!$E$4*data!$F$2))</f>
        <v>10.169759493196437</v>
      </c>
      <c r="E868" s="18">
        <f>IF(OR(A868&lt;data!$G$2,A868 &gt;data!$H$2),"",A868)</f>
        <v>10.149999999999828</v>
      </c>
      <c r="F868" s="19">
        <f t="shared" si="64"/>
        <v>10.169984239149118</v>
      </c>
      <c r="G868" s="19">
        <f t="shared" si="66"/>
        <v>10.169759493196437</v>
      </c>
      <c r="H868" s="4" t="str">
        <f t="shared" si="67"/>
        <v/>
      </c>
      <c r="I868" s="4" t="e">
        <f>VLOOKUP(ROUND(A868,2),data!$B$6:$C$209,2,0)</f>
        <v>#N/A</v>
      </c>
      <c r="J868" s="4"/>
    </row>
    <row r="869" spans="1:10" x14ac:dyDescent="0.2">
      <c r="A869" s="17">
        <f>A868+data!$I$2</f>
        <v>10.159999999999828</v>
      </c>
      <c r="B869" s="17">
        <f t="shared" si="65"/>
        <v>6.9183097091921012E-11</v>
      </c>
      <c r="C869" s="17">
        <f>(-data!$B$2)*((B869^3+data!$D$4*B869^2-(data!$F$2+data!$D$4*data!$A$2)*B869-data!$F$2*data!$D$4)/(B869^3+(data!$D$4+data!$C$2)*B869^2+(data!$D$4*data!$C$2-data!$R$2)*B869-data!$D$4*data!$F$2))</f>
        <v>10.173955182517931</v>
      </c>
      <c r="D869" s="4">
        <f>(-data!$B$2)*((B869^3+data!$E$4*B869^2-(data!$F$2+data!$E$4*data!$A$2)*B869-data!$F$2*data!$E$4)/(B869^3+(data!$E$4+data!$C$2)*B869^2+(data!$E$4*data!$C$2-data!$R$2)*B869-data!$E$4*data!$F$2))</f>
        <v>10.173735522892443</v>
      </c>
      <c r="E869" s="18">
        <f>IF(OR(A869&lt;data!$G$2,A869 &gt;data!$H$2),"",A869)</f>
        <v>10.159999999999828</v>
      </c>
      <c r="F869" s="19">
        <f t="shared" si="64"/>
        <v>10.173955182517931</v>
      </c>
      <c r="G869" s="19">
        <f t="shared" si="66"/>
        <v>10.173735522892443</v>
      </c>
      <c r="H869" s="4" t="str">
        <f t="shared" si="67"/>
        <v/>
      </c>
      <c r="I869" s="4" t="e">
        <f>VLOOKUP(ROUND(A869,2),data!$B$6:$C$209,2,0)</f>
        <v>#N/A</v>
      </c>
      <c r="J869" s="4"/>
    </row>
    <row r="870" spans="1:10" x14ac:dyDescent="0.2">
      <c r="A870" s="17">
        <f>A869+data!$I$2</f>
        <v>10.169999999999828</v>
      </c>
      <c r="B870" s="17">
        <f t="shared" si="65"/>
        <v>6.760829753922492E-11</v>
      </c>
      <c r="C870" s="17">
        <f>(-data!$B$2)*((B870^3+data!$D$4*B870^2-(data!$F$2+data!$D$4*data!$A$2)*B870-data!$F$2*data!$D$4)/(B870^3+(data!$D$4+data!$C$2)*B870^2+(data!$D$4*data!$C$2-data!$R$2)*B870-data!$D$4*data!$F$2))</f>
        <v>10.178019163150301</v>
      </c>
      <c r="D870" s="4">
        <f>(-data!$B$2)*((B870^3+data!$E$4*B870^2-(data!$F$2+data!$E$4*data!$A$2)*B870-data!$F$2*data!$E$4)/(B870^3+(data!$E$4+data!$C$2)*B870^2+(data!$E$4*data!$C$2-data!$R$2)*B870-data!$E$4*data!$F$2))</f>
        <v>10.177804474062539</v>
      </c>
      <c r="E870" s="18">
        <f>IF(OR(A870&lt;data!$G$2,A870 &gt;data!$H$2),"",A870)</f>
        <v>10.169999999999828</v>
      </c>
      <c r="F870" s="19">
        <f t="shared" si="64"/>
        <v>10.178019163150301</v>
      </c>
      <c r="G870" s="19">
        <f t="shared" si="66"/>
        <v>10.177804474062539</v>
      </c>
      <c r="H870" s="4" t="str">
        <f t="shared" si="67"/>
        <v/>
      </c>
      <c r="I870" s="4" t="e">
        <f>VLOOKUP(ROUND(A870,2),data!$B$6:$C$209,2,0)</f>
        <v>#N/A</v>
      </c>
      <c r="J870" s="4"/>
    </row>
    <row r="871" spans="1:10" x14ac:dyDescent="0.2">
      <c r="A871" s="17">
        <f>A870+data!$I$2</f>
        <v>10.179999999999827</v>
      </c>
      <c r="B871" s="17">
        <f t="shared" si="65"/>
        <v>6.6069344800785738E-11</v>
      </c>
      <c r="C871" s="17">
        <f>(-data!$B$2)*((B871^3+data!$D$4*B871^2-(data!$F$2+data!$D$4*data!$A$2)*B871-data!$F$2*data!$D$4)/(B871^3+(data!$D$4+data!$C$2)*B871^2+(data!$D$4*data!$C$2-data!$R$2)*B871-data!$D$4*data!$F$2))</f>
        <v>10.182178373861905</v>
      </c>
      <c r="D871" s="4">
        <f>(-data!$B$2)*((B871^3+data!$E$4*B871^2-(data!$F$2+data!$E$4*data!$A$2)*B871-data!$F$2*data!$E$4)/(B871^3+(data!$E$4+data!$C$2)*B871^2+(data!$E$4*data!$C$2-data!$R$2)*B871-data!$E$4*data!$F$2))</f>
        <v>10.181968542157501</v>
      </c>
      <c r="E871" s="18">
        <f>IF(OR(A871&lt;data!$G$2,A871 &gt;data!$H$2),"",A871)</f>
        <v>10.179999999999827</v>
      </c>
      <c r="F871" s="19">
        <f t="shared" si="64"/>
        <v>10.182178373861905</v>
      </c>
      <c r="G871" s="19">
        <f t="shared" si="66"/>
        <v>10.181968542157501</v>
      </c>
      <c r="H871" s="4" t="str">
        <f t="shared" si="67"/>
        <v/>
      </c>
      <c r="I871" s="4" t="e">
        <f>VLOOKUP(ROUND(A871,2),data!$B$6:$C$209,2,0)</f>
        <v>#N/A</v>
      </c>
      <c r="J871" s="4"/>
    </row>
    <row r="872" spans="1:10" x14ac:dyDescent="0.2">
      <c r="A872" s="17">
        <f>A871+data!$I$2</f>
        <v>10.189999999999827</v>
      </c>
      <c r="B872" s="17">
        <f t="shared" si="65"/>
        <v>6.456542290349111E-11</v>
      </c>
      <c r="C872" s="17">
        <f>(-data!$B$2)*((B872^3+data!$D$4*B872^2-(data!$F$2+data!$D$4*data!$A$2)*B872-data!$F$2*data!$D$4)/(B872^3+(data!$D$4+data!$C$2)*B872^2+(data!$D$4*data!$C$2-data!$R$2)*B872-data!$D$4*data!$F$2))</f>
        <v>10.1864350597643</v>
      </c>
      <c r="D872" s="4">
        <f>(-data!$B$2)*((B872^3+data!$E$4*B872^2-(data!$F$2+data!$E$4*data!$A$2)*B872-data!$F$2*data!$E$4)/(B872^3+(data!$E$4+data!$C$2)*B872^2+(data!$E$4*data!$C$2-data!$R$2)*B872-data!$E$4*data!$F$2))</f>
        <v>10.186229974864</v>
      </c>
      <c r="E872" s="18">
        <f>IF(OR(A872&lt;data!$G$2,A872 &gt;data!$H$2),"",A872)</f>
        <v>10.189999999999827</v>
      </c>
      <c r="F872" s="19">
        <f t="shared" si="64"/>
        <v>10.1864350597643</v>
      </c>
      <c r="G872" s="19">
        <f t="shared" si="66"/>
        <v>10.186229974864</v>
      </c>
      <c r="H872" s="4" t="str">
        <f t="shared" si="67"/>
        <v/>
      </c>
      <c r="I872" s="4" t="e">
        <f>VLOOKUP(ROUND(A872,2),data!$B$6:$C$209,2,0)</f>
        <v>#N/A</v>
      </c>
      <c r="J872" s="4"/>
    </row>
    <row r="873" spans="1:10" x14ac:dyDescent="0.2">
      <c r="A873" s="17">
        <f>A872+data!$I$2</f>
        <v>10.199999999999827</v>
      </c>
      <c r="B873" s="17">
        <f t="shared" si="65"/>
        <v>6.3095734448044305E-11</v>
      </c>
      <c r="C873" s="17">
        <f>(-data!$B$2)*((B873^3+data!$D$4*B873^2-(data!$F$2+data!$D$4*data!$A$2)*B873-data!$F$2*data!$D$4)/(B873^3+(data!$D$4+data!$C$2)*B873^2+(data!$D$4*data!$C$2-data!$R$2)*B873-data!$D$4*data!$F$2))</f>
        <v>10.190791519541097</v>
      </c>
      <c r="D873" s="4">
        <f>(-data!$B$2)*((B873^3+data!$E$4*B873^2-(data!$F$2+data!$E$4*data!$A$2)*B873-data!$F$2*data!$E$4)/(B873^3+(data!$E$4+data!$C$2)*B873^2+(data!$E$4*data!$C$2-data!$R$2)*B873-data!$E$4*data!$F$2))</f>
        <v>10.190591073382146</v>
      </c>
      <c r="E873" s="18">
        <f>IF(OR(A873&lt;data!$G$2,A873 &gt;data!$H$2),"",A873)</f>
        <v>10.199999999999827</v>
      </c>
      <c r="F873" s="19">
        <f t="shared" si="64"/>
        <v>10.190791519541097</v>
      </c>
      <c r="G873" s="19">
        <f t="shared" si="66"/>
        <v>10.190591073382146</v>
      </c>
      <c r="H873" s="4" t="str">
        <f t="shared" si="67"/>
        <v/>
      </c>
      <c r="I873" s="4" t="e">
        <f>VLOOKUP(ROUND(A873,2),data!$B$6:$C$209,2,0)</f>
        <v>#N/A</v>
      </c>
      <c r="J873" s="4"/>
    </row>
    <row r="874" spans="1:10" x14ac:dyDescent="0.2">
      <c r="A874" s="17">
        <f>A873+data!$I$2</f>
        <v>10.209999999999827</v>
      </c>
      <c r="B874" s="17">
        <f t="shared" si="65"/>
        <v>6.1659500186172628E-11</v>
      </c>
      <c r="C874" s="17">
        <f>(-data!$B$2)*((B874^3+data!$D$4*B874^2-(data!$F$2+data!$D$4*data!$A$2)*B874-data!$F$2*data!$D$4)/(B874^3+(data!$D$4+data!$C$2)*B874^2+(data!$D$4*data!$C$2-data!$R$2)*B874-data!$D$4*data!$F$2))</f>
        <v>10.195250106756628</v>
      </c>
      <c r="D874" s="4">
        <f>(-data!$B$2)*((B874^3+data!$E$4*B874^2-(data!$F$2+data!$E$4*data!$A$2)*B874-data!$F$2*data!$E$4)/(B874^3+(data!$E$4+data!$C$2)*B874^2+(data!$E$4*data!$C$2-data!$R$2)*B874-data!$E$4*data!$F$2))</f>
        <v>10.195054193735492</v>
      </c>
      <c r="E874" s="18">
        <f>IF(OR(A874&lt;data!$G$2,A874 &gt;data!$H$2),"",A874)</f>
        <v>10.209999999999827</v>
      </c>
      <c r="F874" s="19">
        <f t="shared" si="64"/>
        <v>10.195250106756628</v>
      </c>
      <c r="G874" s="19">
        <f t="shared" si="66"/>
        <v>10.195054193735492</v>
      </c>
      <c r="H874" s="4" t="str">
        <f t="shared" si="67"/>
        <v/>
      </c>
      <c r="I874" s="4" t="e">
        <f>VLOOKUP(ROUND(A874,2),data!$B$6:$C$209,2,0)</f>
        <v>#N/A</v>
      </c>
      <c r="J874" s="4"/>
    </row>
    <row r="875" spans="1:10" x14ac:dyDescent="0.2">
      <c r="A875" s="17">
        <f>A874+data!$I$2</f>
        <v>10.219999999999827</v>
      </c>
      <c r="B875" s="17">
        <f t="shared" si="65"/>
        <v>6.0255958607459638E-11</v>
      </c>
      <c r="C875" s="17">
        <f>(-data!$B$2)*((B875^3+data!$D$4*B875^2-(data!$F$2+data!$D$4*data!$A$2)*B875-data!$F$2*data!$D$4)/(B875^3+(data!$D$4+data!$C$2)*B875^2+(data!$D$4*data!$C$2-data!$R$2)*B875-data!$D$4*data!$F$2))</f>
        <v>10.199813231198036</v>
      </c>
      <c r="D875" s="4">
        <f>(-data!$B$2)*((B875^3+data!$E$4*B875^2-(data!$F$2+data!$E$4*data!$A$2)*B875-data!$F$2*data!$E$4)/(B875^3+(data!$E$4+data!$C$2)*B875^2+(data!$E$4*data!$C$2-data!$R$2)*B875-data!$E$4*data!$F$2))</f>
        <v>10.199621748114417</v>
      </c>
      <c r="E875" s="18">
        <f>IF(OR(A875&lt;data!$G$2,A875 &gt;data!$H$2),"",A875)</f>
        <v>10.219999999999827</v>
      </c>
      <c r="F875" s="19">
        <f t="shared" si="64"/>
        <v>10.199813231198036</v>
      </c>
      <c r="G875" s="19">
        <f t="shared" si="66"/>
        <v>10.199621748114417</v>
      </c>
      <c r="H875" s="4" t="str">
        <f t="shared" si="67"/>
        <v/>
      </c>
      <c r="I875" s="4" t="e">
        <f>VLOOKUP(ROUND(A875,2),data!$B$6:$C$209,2,0)</f>
        <v>#N/A</v>
      </c>
      <c r="J875" s="4"/>
    </row>
    <row r="876" spans="1:10" x14ac:dyDescent="0.2">
      <c r="A876" s="17">
        <f>A875+data!$I$2</f>
        <v>10.229999999999826</v>
      </c>
      <c r="B876" s="17">
        <f t="shared" si="65"/>
        <v>5.8884365535582219E-11</v>
      </c>
      <c r="C876" s="17">
        <f>(-data!$B$2)*((B876^3+data!$D$4*B876^2-(data!$F$2+data!$D$4*data!$A$2)*B876-data!$F$2*data!$D$4)/(B876^3+(data!$D$4+data!$C$2)*B876^2+(data!$D$4*data!$C$2-data!$R$2)*B876-data!$D$4*data!$F$2))</f>
        <v>10.204483360251643</v>
      </c>
      <c r="D876" s="4">
        <f>(-data!$B$2)*((B876^3+data!$E$4*B876^2-(data!$F$2+data!$E$4*data!$A$2)*B876-data!$F$2*data!$E$4)/(B876^3+(data!$E$4+data!$C$2)*B876^2+(data!$E$4*data!$C$2-data!$R$2)*B876-data!$E$4*data!$F$2))</f>
        <v>10.204296206253773</v>
      </c>
      <c r="E876" s="18">
        <f>IF(OR(A876&lt;data!$G$2,A876 &gt;data!$H$2),"",A876)</f>
        <v>10.229999999999826</v>
      </c>
      <c r="F876" s="19">
        <f t="shared" si="64"/>
        <v>10.204483360251643</v>
      </c>
      <c r="G876" s="19">
        <f t="shared" si="66"/>
        <v>10.204296206253773</v>
      </c>
      <c r="H876" s="4" t="str">
        <f t="shared" si="67"/>
        <v/>
      </c>
      <c r="I876" s="4" t="e">
        <f>VLOOKUP(ROUND(A876,2),data!$B$6:$C$209,2,0)</f>
        <v>#N/A</v>
      </c>
      <c r="J876" s="4"/>
    </row>
    <row r="877" spans="1:10" x14ac:dyDescent="0.2">
      <c r="A877" s="17">
        <f>A876+data!$I$2</f>
        <v>10.239999999999826</v>
      </c>
      <c r="B877" s="17">
        <f t="shared" si="65"/>
        <v>5.7543993733738691E-11</v>
      </c>
      <c r="C877" s="17">
        <f>(-data!$B$2)*((B877^3+data!$D$4*B877^2-(data!$F$2+data!$D$4*data!$A$2)*B877-data!$F$2*data!$D$4)/(B877^3+(data!$D$4+data!$C$2)*B877^2+(data!$D$4*data!$C$2-data!$R$2)*B877-data!$D$4*data!$F$2))</f>
        <v>10.209263020314607</v>
      </c>
      <c r="D877" s="4">
        <f>(-data!$B$2)*((B877^3+data!$E$4*B877^2-(data!$F$2+data!$E$4*data!$A$2)*B877-data!$F$2*data!$E$4)/(B877^3+(data!$E$4+data!$C$2)*B877^2+(data!$E$4*data!$C$2-data!$R$2)*B877-data!$E$4*data!$F$2))</f>
        <v>10.209080096845792</v>
      </c>
      <c r="E877" s="18">
        <f>IF(OR(A877&lt;data!$G$2,A877 &gt;data!$H$2),"",A877)</f>
        <v>10.239999999999826</v>
      </c>
      <c r="F877" s="19">
        <f t="shared" si="64"/>
        <v>10.209263020314607</v>
      </c>
      <c r="G877" s="19">
        <f t="shared" si="66"/>
        <v>10.209080096845792</v>
      </c>
      <c r="H877" s="4" t="str">
        <f t="shared" si="67"/>
        <v/>
      </c>
      <c r="I877" s="4" t="e">
        <f>VLOOKUP(ROUND(A877,2),data!$B$6:$C$209,2,0)</f>
        <v>#N/A</v>
      </c>
      <c r="J877" s="4"/>
    </row>
    <row r="878" spans="1:10" x14ac:dyDescent="0.2">
      <c r="A878" s="17">
        <f>A877+data!$I$2</f>
        <v>10.249999999999826</v>
      </c>
      <c r="B878" s="17">
        <f t="shared" si="65"/>
        <v>5.6234132519057389E-11</v>
      </c>
      <c r="C878" s="17">
        <f>(-data!$B$2)*((B878^3+data!$D$4*B878^2-(data!$F$2+data!$D$4*data!$A$2)*B878-data!$F$2*data!$D$4)/(B878^3+(data!$D$4+data!$C$2)*B878^2+(data!$D$4*data!$C$2-data!$R$2)*B878-data!$D$4*data!$F$2))</f>
        <v>10.214154798242797</v>
      </c>
      <c r="D878" s="4">
        <f>(-data!$B$2)*((B878^3+data!$E$4*B878^2-(data!$F$2+data!$E$4*data!$A$2)*B878-data!$F$2*data!$E$4)/(B878^3+(data!$E$4+data!$C$2)*B878^2+(data!$E$4*data!$C$2-data!$R$2)*B878-data!$E$4*data!$F$2))</f>
        <v>10.213976008989169</v>
      </c>
      <c r="E878" s="18">
        <f>IF(OR(A878&lt;data!$G$2,A878 &gt;data!$H$2),"",A878)</f>
        <v>10.249999999999826</v>
      </c>
      <c r="F878" s="19">
        <f t="shared" si="64"/>
        <v>10.214154798242797</v>
      </c>
      <c r="G878" s="19">
        <f t="shared" si="66"/>
        <v>10.213976008989169</v>
      </c>
      <c r="H878" s="4" t="str">
        <f t="shared" si="67"/>
        <v/>
      </c>
      <c r="I878" s="4" t="e">
        <f>VLOOKUP(ROUND(A878,2),data!$B$6:$C$209,2,0)</f>
        <v>#N/A</v>
      </c>
      <c r="J878" s="4"/>
    </row>
    <row r="879" spans="1:10" x14ac:dyDescent="0.2">
      <c r="A879" s="17">
        <f>A878+data!$I$2</f>
        <v>10.259999999999826</v>
      </c>
      <c r="B879" s="17">
        <f t="shared" si="65"/>
        <v>5.4954087385784438E-11</v>
      </c>
      <c r="C879" s="17">
        <f>(-data!$B$2)*((B879^3+data!$D$4*B879^2-(data!$F$2+data!$D$4*data!$A$2)*B879-data!$F$2*data!$D$4)/(B879^3+(data!$D$4+data!$C$2)*B879^2+(data!$D$4*data!$C$2-data!$R$2)*B879-data!$D$4*data!$F$2))</f>
        <v>10.219161342835928</v>
      </c>
      <c r="D879" s="4">
        <f>(-data!$B$2)*((B879^3+data!$E$4*B879^2-(data!$F$2+data!$E$4*data!$A$2)*B879-data!$F$2*data!$E$4)/(B879^3+(data!$E$4+data!$C$2)*B879^2+(data!$E$4*data!$C$2-data!$R$2)*B879-data!$E$4*data!$F$2))</f>
        <v>10.218986593675389</v>
      </c>
      <c r="E879" s="18">
        <f>IF(OR(A879&lt;data!$G$2,A879 &gt;data!$H$2),"",A879)</f>
        <v>10.259999999999826</v>
      </c>
      <c r="F879" s="19">
        <f t="shared" si="64"/>
        <v>10.219161342835928</v>
      </c>
      <c r="G879" s="19">
        <f t="shared" si="66"/>
        <v>10.218986593675389</v>
      </c>
      <c r="H879" s="4" t="str">
        <f t="shared" si="67"/>
        <v/>
      </c>
      <c r="I879" s="4" t="e">
        <f>VLOOKUP(ROUND(A879,2),data!$B$6:$C$209,2,0)</f>
        <v>#N/A</v>
      </c>
      <c r="J879" s="4"/>
    </row>
    <row r="880" spans="1:10" x14ac:dyDescent="0.2">
      <c r="A880" s="17">
        <f>A879+data!$I$2</f>
        <v>10.269999999999825</v>
      </c>
      <c r="B880" s="17">
        <f t="shared" si="65"/>
        <v>5.3703179637046763E-11</v>
      </c>
      <c r="C880" s="17">
        <f>(-data!$B$2)*((B880^3+data!$D$4*B880^2-(data!$F$2+data!$D$4*data!$A$2)*B880-data!$F$2*data!$D$4)/(B880^3+(data!$D$4+data!$C$2)*B880^2+(data!$D$4*data!$C$2-data!$R$2)*B880-data!$D$4*data!$F$2))</f>
        <v>10.224285366360956</v>
      </c>
      <c r="D880" s="4">
        <f>(-data!$B$2)*((B880^3+data!$E$4*B880^2-(data!$F$2+data!$E$4*data!$A$2)*B880-data!$F$2*data!$E$4)/(B880^3+(data!$E$4+data!$C$2)*B880^2+(data!$E$4*data!$C$2-data!$R$2)*B880-data!$E$4*data!$F$2))</f>
        <v>10.224114565313279</v>
      </c>
      <c r="E880" s="18">
        <f>IF(OR(A880&lt;data!$G$2,A880 &gt;data!$H$2),"",A880)</f>
        <v>10.269999999999825</v>
      </c>
      <c r="F880" s="19">
        <f t="shared" si="64"/>
        <v>10.224285366360956</v>
      </c>
      <c r="G880" s="19">
        <f t="shared" si="66"/>
        <v>10.224114565313279</v>
      </c>
      <c r="H880" s="4" t="str">
        <f t="shared" si="67"/>
        <v/>
      </c>
      <c r="I880" s="4" t="e">
        <f>VLOOKUP(ROUND(A880,2),data!$B$6:$C$209,2,0)</f>
        <v>#N/A</v>
      </c>
      <c r="J880" s="4"/>
    </row>
    <row r="881" spans="1:10" x14ac:dyDescent="0.2">
      <c r="A881" s="17">
        <f>A880+data!$I$2</f>
        <v>10.279999999999825</v>
      </c>
      <c r="B881" s="17">
        <f t="shared" si="65"/>
        <v>5.2480746024998258E-11</v>
      </c>
      <c r="C881" s="17">
        <f>(-data!$B$2)*((B881^3+data!$D$4*B881^2-(data!$F$2+data!$D$4*data!$A$2)*B881-data!$F$2*data!$D$4)/(B881^3+(data!$D$4+data!$C$2)*B881^2+(data!$D$4*data!$C$2-data!$R$2)*B881-data!$D$4*data!$F$2))</f>
        <v>10.229529646114832</v>
      </c>
      <c r="D881" s="4">
        <f>(-data!$B$2)*((B881^3+data!$E$4*B881^2-(data!$F$2+data!$E$4*data!$A$2)*B881-data!$F$2*data!$E$4)/(B881^3+(data!$E$4+data!$C$2)*B881^2+(data!$E$4*data!$C$2-data!$R$2)*B881-data!$E$4*data!$F$2))</f>
        <v>10.229362703292914</v>
      </c>
      <c r="E881" s="18">
        <f>IF(OR(A881&lt;data!$G$2,A881 &gt;data!$H$2),"",A881)</f>
        <v>10.279999999999825</v>
      </c>
      <c r="F881" s="19">
        <f t="shared" si="64"/>
        <v>10.229529646114832</v>
      </c>
      <c r="G881" s="19">
        <f t="shared" si="66"/>
        <v>10.229362703292914</v>
      </c>
      <c r="H881" s="4" t="str">
        <f t="shared" si="67"/>
        <v/>
      </c>
      <c r="I881" s="4" t="e">
        <f>VLOOKUP(ROUND(A881,2),data!$B$6:$C$209,2,0)</f>
        <v>#N/A</v>
      </c>
      <c r="J881" s="4"/>
    </row>
    <row r="882" spans="1:10" x14ac:dyDescent="0.2">
      <c r="A882" s="17">
        <f>A881+data!$I$2</f>
        <v>10.289999999999825</v>
      </c>
      <c r="B882" s="17">
        <f t="shared" si="65"/>
        <v>5.1286138399157017E-11</v>
      </c>
      <c r="C882" s="17">
        <f>(-data!$B$2)*((B882^3+data!$D$4*B882^2-(data!$F$2+data!$D$4*data!$A$2)*B882-data!$F$2*data!$D$4)/(B882^3+(data!$D$4+data!$C$2)*B882^2+(data!$D$4*data!$C$2-data!$R$2)*B882-data!$D$4*data!$F$2))</f>
        <v>10.234897026027721</v>
      </c>
      <c r="D882" s="4">
        <f>(-data!$B$2)*((B882^3+data!$E$4*B882^2-(data!$F$2+data!$E$4*data!$A$2)*B882-data!$F$2*data!$E$4)/(B882^3+(data!$E$4+data!$C$2)*B882^2+(data!$E$4*data!$C$2-data!$R$2)*B882-data!$E$4*data!$F$2))</f>
        <v>10.234733853589919</v>
      </c>
      <c r="E882" s="18">
        <f>IF(OR(A882&lt;data!$G$2,A882 &gt;data!$H$2),"",A882)</f>
        <v>10.289999999999825</v>
      </c>
      <c r="F882" s="19">
        <f t="shared" si="64"/>
        <v>10.234897026027721</v>
      </c>
      <c r="G882" s="19">
        <f t="shared" si="66"/>
        <v>10.234733853589919</v>
      </c>
      <c r="H882" s="4" t="str">
        <f t="shared" si="67"/>
        <v/>
      </c>
      <c r="I882" s="4" t="e">
        <f>VLOOKUP(ROUND(A882,2),data!$B$6:$C$209,2,0)</f>
        <v>#N/A</v>
      </c>
      <c r="J882" s="4"/>
    </row>
    <row r="883" spans="1:10" x14ac:dyDescent="0.2">
      <c r="A883" s="17">
        <f>A882+data!$I$2</f>
        <v>10.299999999999825</v>
      </c>
      <c r="B883" s="17">
        <f t="shared" si="65"/>
        <v>5.0118723362747291E-11</v>
      </c>
      <c r="C883" s="17">
        <f>(-data!$B$2)*((B883^3+data!$D$4*B883^2-(data!$F$2+data!$D$4*data!$A$2)*B883-data!$F$2*data!$D$4)/(B883^3+(data!$D$4+data!$C$2)*B883^2+(data!$D$4*data!$C$2-data!$R$2)*B883-data!$D$4*data!$F$2))</f>
        <v>10.240390418307792</v>
      </c>
      <c r="D883" s="4">
        <f>(-data!$B$2)*((B883^3+data!$E$4*B883^2-(data!$F$2+data!$E$4*data!$A$2)*B883-data!$F$2*data!$E$4)/(B883^3+(data!$E$4+data!$C$2)*B883^2+(data!$E$4*data!$C$2-data!$R$2)*B883-data!$E$4*data!$F$2))</f>
        <v>10.240230930411371</v>
      </c>
      <c r="E883" s="18">
        <f>IF(OR(A883&lt;data!$G$2,A883 &gt;data!$H$2),"",A883)</f>
        <v>10.299999999999825</v>
      </c>
      <c r="F883" s="19">
        <f t="shared" si="64"/>
        <v>10.240390418307792</v>
      </c>
      <c r="G883" s="19">
        <f t="shared" si="66"/>
        <v>10.240230930411371</v>
      </c>
      <c r="H883" s="4" t="str">
        <f t="shared" si="67"/>
        <v/>
      </c>
      <c r="I883" s="4" t="e">
        <f>VLOOKUP(ROUND(A883,2),data!$B$6:$C$209,2,0)</f>
        <v>#N/A</v>
      </c>
      <c r="J883" s="4"/>
    </row>
    <row r="884" spans="1:10" x14ac:dyDescent="0.2">
      <c r="A884" s="17">
        <f>A883+data!$I$2</f>
        <v>10.309999999999825</v>
      </c>
      <c r="B884" s="17">
        <f t="shared" si="65"/>
        <v>4.8977881936864232E-11</v>
      </c>
      <c r="C884" s="17">
        <f>(-data!$B$2)*((B884^3+data!$D$4*B884^2-(data!$F$2+data!$D$4*data!$A$2)*B884-data!$F$2*data!$D$4)/(B884^3+(data!$D$4+data!$C$2)*B884^2+(data!$D$4*data!$C$2-data!$R$2)*B884-data!$D$4*data!$F$2))</f>
        <v>10.2460128051288</v>
      </c>
      <c r="D884" s="4">
        <f>(-data!$B$2)*((B884^3+data!$E$4*B884^2-(data!$F$2+data!$E$4*data!$A$2)*B884-data!$F$2*data!$E$4)/(B884^3+(data!$E$4+data!$C$2)*B884^2+(data!$E$4*data!$C$2-data!$R$2)*B884-data!$E$4*data!$F$2))</f>
        <v>10.245856917884415</v>
      </c>
      <c r="E884" s="18">
        <f>IF(OR(A884&lt;data!$G$2,A884 &gt;data!$H$2),"",A884)</f>
        <v>10.309999999999825</v>
      </c>
      <c r="F884" s="19">
        <f t="shared" si="64"/>
        <v>10.2460128051288</v>
      </c>
      <c r="G884" s="19">
        <f t="shared" si="66"/>
        <v>10.245856917884415</v>
      </c>
      <c r="H884" s="4" t="str">
        <f t="shared" si="67"/>
        <v/>
      </c>
      <c r="I884" s="4" t="e">
        <f>VLOOKUP(ROUND(A884,2),data!$B$6:$C$209,2,0)</f>
        <v>#N/A</v>
      </c>
      <c r="J884" s="4"/>
    </row>
    <row r="885" spans="1:10" x14ac:dyDescent="0.2">
      <c r="A885" s="17">
        <f>A884+data!$I$2</f>
        <v>10.319999999999824</v>
      </c>
      <c r="B885" s="17">
        <f t="shared" si="65"/>
        <v>4.7863009232283013E-11</v>
      </c>
      <c r="C885" s="17">
        <f>(-data!$B$2)*((B885^3+data!$D$4*B885^2-(data!$F$2+data!$D$4*data!$A$2)*B885-data!$F$2*data!$D$4)/(B885^3+(data!$D$4+data!$C$2)*B885^2+(data!$D$4*data!$C$2-data!$R$2)*B885-data!$D$4*data!$F$2))</f>
        <v>10.251767240361621</v>
      </c>
      <c r="D885" s="4">
        <f>(-data!$B$2)*((B885^3+data!$E$4*B885^2-(data!$F$2+data!$E$4*data!$A$2)*B885-data!$F$2*data!$E$4)/(B885^3+(data!$E$4+data!$C$2)*B885^2+(data!$E$4*data!$C$2-data!$R$2)*B885-data!$E$4*data!$F$2))</f>
        <v>10.251614871788849</v>
      </c>
      <c r="E885" s="18">
        <f>IF(OR(A885&lt;data!$G$2,A885 &gt;data!$H$2),"",A885)</f>
        <v>10.319999999999824</v>
      </c>
      <c r="F885" s="19">
        <f t="shared" si="64"/>
        <v>10.251767240361621</v>
      </c>
      <c r="G885" s="19">
        <f t="shared" si="66"/>
        <v>10.251614871788849</v>
      </c>
      <c r="H885" s="4" t="str">
        <f t="shared" si="67"/>
        <v/>
      </c>
      <c r="I885" s="4" t="e">
        <f>VLOOKUP(ROUND(A885,2),data!$B$6:$C$209,2,0)</f>
        <v>#N/A</v>
      </c>
      <c r="J885" s="4"/>
    </row>
    <row r="886" spans="1:10" x14ac:dyDescent="0.2">
      <c r="A886" s="17">
        <f>A885+data!$I$2</f>
        <v>10.329999999999824</v>
      </c>
      <c r="B886" s="17">
        <f t="shared" si="65"/>
        <v>4.6773514128738723E-11</v>
      </c>
      <c r="C886" s="17">
        <f>(-data!$B$2)*((B886^3+data!$D$4*B886^2-(data!$F$2+data!$D$4*data!$A$2)*B886-data!$F$2*data!$D$4)/(B886^3+(data!$D$4+data!$C$2)*B886^2+(data!$D$4*data!$C$2-data!$R$2)*B886-data!$D$4*data!$F$2))</f>
        <v>10.25765685135104</v>
      </c>
      <c r="D886" s="4">
        <f>(-data!$B$2)*((B886^3+data!$E$4*B886^2-(data!$F$2+data!$E$4*data!$A$2)*B886-data!$F$2*data!$E$4)/(B886^3+(data!$E$4+data!$C$2)*B886^2+(data!$E$4*data!$C$2-data!$R$2)*B886-data!$E$4*data!$F$2))</f>
        <v>10.25750792133492</v>
      </c>
      <c r="E886" s="18">
        <f>IF(OR(A886&lt;data!$G$2,A886 &gt;data!$H$2),"",A886)</f>
        <v>10.329999999999824</v>
      </c>
      <c r="F886" s="19">
        <f t="shared" si="64"/>
        <v>10.25765685135104</v>
      </c>
      <c r="G886" s="19">
        <f t="shared" si="66"/>
        <v>10.25750792133492</v>
      </c>
      <c r="H886" s="4" t="str">
        <f t="shared" si="67"/>
        <v/>
      </c>
      <c r="I886" s="4" t="e">
        <f>VLOOKUP(ROUND(A886,2),data!$B$6:$C$209,2,0)</f>
        <v>#N/A</v>
      </c>
      <c r="J886" s="4"/>
    </row>
    <row r="887" spans="1:10" x14ac:dyDescent="0.2">
      <c r="A887" s="17">
        <f>A886+data!$I$2</f>
        <v>10.339999999999824</v>
      </c>
      <c r="B887" s="17">
        <f t="shared" si="65"/>
        <v>4.5708818961505987E-11</v>
      </c>
      <c r="C887" s="17">
        <f>(-data!$B$2)*((B887^3+data!$D$4*B887^2-(data!$F$2+data!$D$4*data!$A$2)*B887-data!$F$2*data!$D$4)/(B887^3+(data!$D$4+data!$C$2)*B887^2+(data!$D$4*data!$C$2-data!$R$2)*B887-data!$D$4*data!$F$2))</f>
        <v>10.263684840739062</v>
      </c>
      <c r="D887" s="4">
        <f>(-data!$B$2)*((B887^3+data!$E$4*B887^2-(data!$F$2+data!$E$4*data!$A$2)*B887-data!$F$2*data!$E$4)/(B887^3+(data!$E$4+data!$C$2)*B887^2+(data!$E$4*data!$C$2-data!$R$2)*B887-data!$E$4*data!$F$2))</f>
        <v>10.263539270987629</v>
      </c>
      <c r="E887" s="18">
        <f>IF(OR(A887&lt;data!$G$2,A887 &gt;data!$H$2),"",A887)</f>
        <v>10.339999999999824</v>
      </c>
      <c r="F887" s="19">
        <f t="shared" si="64"/>
        <v>10.263684840739062</v>
      </c>
      <c r="G887" s="19">
        <f t="shared" si="66"/>
        <v>10.263539270987629</v>
      </c>
      <c r="H887" s="4" t="str">
        <f t="shared" si="67"/>
        <v/>
      </c>
      <c r="I887" s="4" t="e">
        <f>VLOOKUP(ROUND(A887,2),data!$B$6:$C$209,2,0)</f>
        <v>#N/A</v>
      </c>
      <c r="J887" s="4"/>
    </row>
    <row r="888" spans="1:10" x14ac:dyDescent="0.2">
      <c r="A888" s="17">
        <f>A887+data!$I$2</f>
        <v>10.349999999999824</v>
      </c>
      <c r="B888" s="17">
        <f t="shared" si="65"/>
        <v>4.4668359215114375E-11</v>
      </c>
      <c r="C888" s="17">
        <f>(-data!$B$2)*((B888^3+data!$D$4*B888^2-(data!$F$2+data!$D$4*data!$A$2)*B888-data!$F$2*data!$D$4)/(B888^3+(data!$D$4+data!$C$2)*B888^2+(data!$D$4*data!$C$2-data!$R$2)*B888-data!$D$4*data!$F$2))</f>
        <v>10.26985448833606</v>
      </c>
      <c r="D888" s="4">
        <f>(-data!$B$2)*((B888^3+data!$E$4*B888^2-(data!$F$2+data!$E$4*data!$A$2)*B888-data!$F$2*data!$E$4)/(B888^3+(data!$E$4+data!$C$2)*B888^2+(data!$E$4*data!$C$2-data!$R$2)*B888-data!$E$4*data!$F$2))</f>
        <v>10.269712202338837</v>
      </c>
      <c r="E888" s="18">
        <f>IF(OR(A888&lt;data!$G$2,A888 &gt;data!$H$2),"",A888)</f>
        <v>10.349999999999824</v>
      </c>
      <c r="F888" s="19">
        <f t="shared" si="64"/>
        <v>10.26985448833606</v>
      </c>
      <c r="G888" s="19">
        <f t="shared" si="66"/>
        <v>10.269712202338837</v>
      </c>
      <c r="H888" s="4" t="str">
        <f t="shared" si="67"/>
        <v/>
      </c>
      <c r="I888" s="4" t="e">
        <f>VLOOKUP(ROUND(A888,2),data!$B$6:$C$209,2,0)</f>
        <v>#N/A</v>
      </c>
      <c r="J888" s="4"/>
    </row>
    <row r="889" spans="1:10" x14ac:dyDescent="0.2">
      <c r="A889" s="17">
        <f>A888+data!$I$2</f>
        <v>10.359999999999824</v>
      </c>
      <c r="B889" s="17">
        <f t="shared" si="65"/>
        <v>4.3651583224034252E-11</v>
      </c>
      <c r="C889" s="17">
        <f>(-data!$B$2)*((B889^3+data!$D$4*B889^2-(data!$F$2+data!$D$4*data!$A$2)*B889-data!$F$2*data!$D$4)/(B889^3+(data!$D$4+data!$C$2)*B889^2+(data!$D$4*data!$C$2-data!$R$2)*B889-data!$D$4*data!$F$2))</f>
        <v>10.276169153041174</v>
      </c>
      <c r="D889" s="4">
        <f>(-data!$B$2)*((B889^3+data!$E$4*B889^2-(data!$F$2+data!$E$4*data!$A$2)*B889-data!$F$2*data!$E$4)/(B889^3+(data!$E$4+data!$C$2)*B889^2+(data!$E$4*data!$C$2-data!$R$2)*B889-data!$E$4*data!$F$2))</f>
        <v>10.276030076028606</v>
      </c>
      <c r="E889" s="18">
        <f>IF(OR(A889&lt;data!$G$2,A889 &gt;data!$H$2),"",A889)</f>
        <v>10.359999999999824</v>
      </c>
      <c r="F889" s="19">
        <f t="shared" si="64"/>
        <v>10.276169153041174</v>
      </c>
      <c r="G889" s="19">
        <f t="shared" si="66"/>
        <v>10.276030076028606</v>
      </c>
      <c r="H889" s="4" t="str">
        <f t="shared" si="67"/>
        <v/>
      </c>
      <c r="I889" s="4" t="e">
        <f>VLOOKUP(ROUND(A889,2),data!$B$6:$C$209,2,0)</f>
        <v>#N/A</v>
      </c>
      <c r="J889" s="4"/>
    </row>
    <row r="890" spans="1:10" x14ac:dyDescent="0.2">
      <c r="A890" s="17">
        <f>A889+data!$I$2</f>
        <v>10.369999999999823</v>
      </c>
      <c r="B890" s="17">
        <f t="shared" si="65"/>
        <v>4.2657951880176528E-11</v>
      </c>
      <c r="C890" s="17">
        <f>(-data!$B$2)*((B890^3+data!$D$4*B890^2-(data!$F$2+data!$D$4*data!$A$2)*B890-data!$F$2*data!$D$4)/(B890^3+(data!$D$4+data!$C$2)*B890^2+(data!$D$4*data!$C$2-data!$R$2)*B890-data!$D$4*data!$F$2))</f>
        <v>10.282632274813361</v>
      </c>
      <c r="D890" s="4">
        <f>(-data!$B$2)*((B890^3+data!$E$4*B890^2-(data!$F$2+data!$E$4*data!$A$2)*B890-data!$F$2*data!$E$4)/(B890^3+(data!$E$4+data!$C$2)*B890^2+(data!$E$4*data!$C$2-data!$R$2)*B890-data!$E$4*data!$F$2))</f>
        <v>10.282496333717184</v>
      </c>
      <c r="E890" s="18">
        <f>IF(OR(A890&lt;data!$G$2,A890 &gt;data!$H$2),"",A890)</f>
        <v>10.369999999999823</v>
      </c>
      <c r="F890" s="19">
        <f t="shared" si="64"/>
        <v>10.282632274813361</v>
      </c>
      <c r="G890" s="19">
        <f t="shared" si="66"/>
        <v>10.282496333717184</v>
      </c>
      <c r="H890" s="4" t="str">
        <f t="shared" si="67"/>
        <v/>
      </c>
      <c r="I890" s="4" t="e">
        <f>VLOOKUP(ROUND(A890,2),data!$B$6:$C$209,2,0)</f>
        <v>#N/A</v>
      </c>
      <c r="J890" s="4"/>
    </row>
    <row r="891" spans="1:10" x14ac:dyDescent="0.2">
      <c r="A891" s="17">
        <f>A890+data!$I$2</f>
        <v>10.379999999999823</v>
      </c>
      <c r="B891" s="17">
        <f t="shared" si="65"/>
        <v>4.1686938347050415E-11</v>
      </c>
      <c r="C891" s="17">
        <f>(-data!$B$2)*((B891^3+data!$D$4*B891^2-(data!$F$2+data!$D$4*data!$A$2)*B891-data!$F$2*data!$D$4)/(B891^3+(data!$D$4+data!$C$2)*B891^2+(data!$D$4*data!$C$2-data!$R$2)*B891-data!$D$4*data!$F$2))</f>
        <v>10.289247376694558</v>
      </c>
      <c r="D891" s="4">
        <f>(-data!$B$2)*((B891^3+data!$E$4*B891^2-(data!$F$2+data!$E$4*data!$A$2)*B891-data!$F$2*data!$E$4)/(B891^3+(data!$E$4+data!$C$2)*B891^2+(data!$E$4*data!$C$2-data!$R$2)*B891-data!$E$4*data!$F$2))</f>
        <v>10.289114500109065</v>
      </c>
      <c r="E891" s="18">
        <f>IF(OR(A891&lt;data!$G$2,A891 &gt;data!$H$2),"",A891)</f>
        <v>10.379999999999823</v>
      </c>
      <c r="F891" s="19">
        <f t="shared" si="64"/>
        <v>10.289247376694558</v>
      </c>
      <c r="G891" s="19">
        <f t="shared" si="66"/>
        <v>10.289114500109065</v>
      </c>
      <c r="H891" s="4" t="str">
        <f t="shared" si="67"/>
        <v/>
      </c>
      <c r="I891" s="4" t="e">
        <f>VLOOKUP(ROUND(A891,2),data!$B$6:$C$209,2,0)</f>
        <v>#N/A</v>
      </c>
      <c r="J891" s="4"/>
    </row>
    <row r="892" spans="1:10" x14ac:dyDescent="0.2">
      <c r="A892" s="17">
        <f>A891+data!$I$2</f>
        <v>10.389999999999823</v>
      </c>
      <c r="B892" s="17">
        <f t="shared" si="65"/>
        <v>4.0738027780427768E-11</v>
      </c>
      <c r="C892" s="17">
        <f>(-data!$B$2)*((B892^3+data!$D$4*B892^2-(data!$F$2+data!$D$4*data!$A$2)*B892-data!$F$2*data!$D$4)/(B892^3+(data!$D$4+data!$C$2)*B892^2+(data!$D$4*data!$C$2-data!$R$2)*B892-data!$D$4*data!$F$2))</f>
        <v>10.296018066886509</v>
      </c>
      <c r="D892" s="4">
        <f>(-data!$B$2)*((B892^3+data!$E$4*B892^2-(data!$F$2+data!$E$4*data!$A$2)*B892-data!$F$2*data!$E$4)/(B892^3+(data!$E$4+data!$C$2)*B892^2+(data!$E$4*data!$C$2-data!$R$2)*B892-data!$E$4*data!$F$2))</f>
        <v>10.295888185030693</v>
      </c>
      <c r="E892" s="18">
        <f>IF(OR(A892&lt;data!$G$2,A892 &gt;data!$H$2),"",A892)</f>
        <v>10.389999999999823</v>
      </c>
      <c r="F892" s="19">
        <f t="shared" si="64"/>
        <v>10.296018066886509</v>
      </c>
      <c r="G892" s="19">
        <f t="shared" si="66"/>
        <v>10.295888185030693</v>
      </c>
      <c r="H892" s="4" t="str">
        <f t="shared" si="67"/>
        <v/>
      </c>
      <c r="I892" s="4" t="e">
        <f>VLOOKUP(ROUND(A892,2),data!$B$6:$C$209,2,0)</f>
        <v>#N/A</v>
      </c>
      <c r="J892" s="4"/>
    </row>
    <row r="893" spans="1:10" x14ac:dyDescent="0.2">
      <c r="A893" s="17">
        <f>A892+data!$I$2</f>
        <v>10.399999999999823</v>
      </c>
      <c r="B893" s="17">
        <f t="shared" si="65"/>
        <v>3.9810717055365844E-11</v>
      </c>
      <c r="C893" s="17">
        <f>(-data!$B$2)*((B893^3+data!$D$4*B893^2-(data!$F$2+data!$D$4*data!$A$2)*B893-data!$F$2*data!$D$4)/(B893^3+(data!$D$4+data!$C$2)*B893^2+(data!$D$4*data!$C$2-data!$R$2)*B893-data!$D$4*data!$F$2))</f>
        <v>10.302948040882782</v>
      </c>
      <c r="D893" s="4">
        <f>(-data!$B$2)*((B893^3+data!$E$4*B893^2-(data!$F$2+data!$E$4*data!$A$2)*B893-data!$F$2*data!$E$4)/(B893^3+(data!$E$4+data!$C$2)*B893^2+(data!$E$4*data!$C$2-data!$R$2)*B893-data!$E$4*data!$F$2))</f>
        <v>10.302821085563336</v>
      </c>
      <c r="E893" s="18">
        <f>IF(OR(A893&lt;data!$G$2,A893 &gt;data!$H$2),"",A893)</f>
        <v>10.399999999999823</v>
      </c>
      <c r="F893" s="19">
        <f t="shared" si="64"/>
        <v>10.302948040882782</v>
      </c>
      <c r="G893" s="19">
        <f t="shared" si="66"/>
        <v>10.302821085563336</v>
      </c>
      <c r="H893" s="4" t="str">
        <f t="shared" si="67"/>
        <v/>
      </c>
      <c r="I893" s="4" t="e">
        <f>VLOOKUP(ROUND(A893,2),data!$B$6:$C$209,2,0)</f>
        <v>#N/A</v>
      </c>
      <c r="J893" s="4"/>
    </row>
    <row r="894" spans="1:10" x14ac:dyDescent="0.2">
      <c r="A894" s="17">
        <f>A893+data!$I$2</f>
        <v>10.409999999999823</v>
      </c>
      <c r="B894" s="17">
        <f t="shared" si="65"/>
        <v>3.8904514499443813E-11</v>
      </c>
      <c r="C894" s="17">
        <f>(-data!$B$2)*((B894^3+data!$D$4*B894^2-(data!$F$2+data!$D$4*data!$A$2)*B894-data!$F$2*data!$D$4)/(B894^3+(data!$D$4+data!$C$2)*B894^2+(data!$D$4*data!$C$2-data!$R$2)*B894-data!$D$4*data!$F$2))</f>
        <v>10.310041083657605</v>
      </c>
      <c r="D894" s="4">
        <f>(-data!$B$2)*((B894^3+data!$E$4*B894^2-(data!$F$2+data!$E$4*data!$A$2)*B894-data!$F$2*data!$E$4)/(B894^3+(data!$E$4+data!$C$2)*B894^2+(data!$E$4*data!$C$2-data!$R$2)*B894-data!$E$4*data!$F$2))</f>
        <v>10.30991698823278</v>
      </c>
      <c r="E894" s="18">
        <f>IF(OR(A894&lt;data!$G$2,A894 &gt;data!$H$2),"",A894)</f>
        <v>10.409999999999823</v>
      </c>
      <c r="F894" s="19">
        <f t="shared" si="64"/>
        <v>10.310041083657605</v>
      </c>
      <c r="G894" s="19">
        <f t="shared" si="66"/>
        <v>10.30991698823278</v>
      </c>
      <c r="H894" s="4" t="str">
        <f t="shared" si="67"/>
        <v/>
      </c>
      <c r="I894" s="4" t="e">
        <f>VLOOKUP(ROUND(A894,2),data!$B$6:$C$209,2,0)</f>
        <v>#N/A</v>
      </c>
      <c r="J894" s="4"/>
    </row>
    <row r="895" spans="1:10" x14ac:dyDescent="0.2">
      <c r="A895" s="17">
        <f>A894+data!$I$2</f>
        <v>10.419999999999822</v>
      </c>
      <c r="B895" s="17">
        <f t="shared" si="65"/>
        <v>3.8018939632071657E-11</v>
      </c>
      <c r="C895" s="17">
        <f>(-data!$B$2)*((B895^3+data!$D$4*B895^2-(data!$F$2+data!$D$4*data!$A$2)*B895-data!$F$2*data!$D$4)/(B895^3+(data!$D$4+data!$C$2)*B895^2+(data!$D$4*data!$C$2-data!$R$2)*B895-data!$D$4*data!$F$2))</f>
        <v>10.31730107191324</v>
      </c>
      <c r="D895" s="4">
        <f>(-data!$B$2)*((B895^3+data!$E$4*B895^2-(data!$F$2+data!$E$4*data!$A$2)*B895-data!$F$2*data!$E$4)/(B895^3+(data!$E$4+data!$C$2)*B895^2+(data!$E$4*data!$C$2-data!$R$2)*B895-data!$E$4*data!$F$2))</f>
        <v>10.317179771257505</v>
      </c>
      <c r="E895" s="18">
        <f>IF(OR(A895&lt;data!$G$2,A895 &gt;data!$H$2),"",A895)</f>
        <v>10.419999999999822</v>
      </c>
      <c r="F895" s="19">
        <f t="shared" si="64"/>
        <v>10.31730107191324</v>
      </c>
      <c r="G895" s="19">
        <f t="shared" si="66"/>
        <v>10.317179771257505</v>
      </c>
      <c r="H895" s="4" t="str">
        <f t="shared" si="67"/>
        <v/>
      </c>
      <c r="I895" s="4" t="e">
        <f>VLOOKUP(ROUND(A895,2),data!$B$6:$C$209,2,0)</f>
        <v>#N/A</v>
      </c>
      <c r="J895" s="4"/>
    </row>
    <row r="896" spans="1:10" x14ac:dyDescent="0.2">
      <c r="A896" s="17">
        <f>A895+data!$I$2</f>
        <v>10.429999999999822</v>
      </c>
      <c r="B896" s="17">
        <f t="shared" si="65"/>
        <v>3.7153522909732443E-11</v>
      </c>
      <c r="C896" s="17">
        <f>(-data!$B$2)*((B896^3+data!$D$4*B896^2-(data!$F$2+data!$D$4*data!$A$2)*B896-data!$F$2*data!$D$4)/(B896^3+(data!$D$4+data!$C$2)*B896^2+(data!$D$4*data!$C$2-data!$R$2)*B896-data!$D$4*data!$F$2))</f>
        <v>10.324731976387545</v>
      </c>
      <c r="D896" s="4">
        <f>(-data!$B$2)*((B896^3+data!$E$4*B896^2-(data!$F$2+data!$E$4*data!$A$2)*B896-data!$F$2*data!$E$4)/(B896^3+(data!$E$4+data!$C$2)*B896^2+(data!$E$4*data!$C$2-data!$R$2)*B896-data!$E$4*data!$F$2))</f>
        <v>10.32461340685707</v>
      </c>
      <c r="E896" s="18">
        <f>IF(OR(A896&lt;data!$G$2,A896 &gt;data!$H$2),"",A896)</f>
        <v>10.429999999999822</v>
      </c>
      <c r="F896" s="19">
        <f t="shared" si="64"/>
        <v>10.324731976387545</v>
      </c>
      <c r="G896" s="19">
        <f t="shared" si="66"/>
        <v>10.32461340685707</v>
      </c>
      <c r="H896" s="4" t="str">
        <f t="shared" si="67"/>
        <v/>
      </c>
      <c r="I896" s="4" t="e">
        <f>VLOOKUP(ROUND(A896,2),data!$B$6:$C$209,2,0)</f>
        <v>#N/A</v>
      </c>
      <c r="J896" s="4"/>
    </row>
    <row r="897" spans="1:10" x14ac:dyDescent="0.2">
      <c r="A897" s="17">
        <f>A896+data!$I$2</f>
        <v>10.439999999999822</v>
      </c>
      <c r="B897" s="17">
        <f t="shared" si="65"/>
        <v>3.6307805477024979E-11</v>
      </c>
      <c r="C897" s="17">
        <f>(-data!$B$2)*((B897^3+data!$D$4*B897^2-(data!$F$2+data!$D$4*data!$A$2)*B897-data!$F$2*data!$D$4)/(B897^3+(data!$D$4+data!$C$2)*B897^2+(data!$D$4*data!$C$2-data!$R$2)*B897-data!$D$4*data!$F$2))</f>
        <v>10.332337864223598</v>
      </c>
      <c r="D897" s="4">
        <f>(-data!$B$2)*((B897^3+data!$E$4*B897^2-(data!$F$2+data!$E$4*data!$A$2)*B897-data!$F$2*data!$E$4)/(B897^3+(data!$E$4+data!$C$2)*B897^2+(data!$E$4*data!$C$2-data!$R$2)*B897-data!$E$4*data!$F$2))</f>
        <v>10.332221963622509</v>
      </c>
      <c r="E897" s="18">
        <f>IF(OR(A897&lt;data!$G$2,A897 &gt;data!$H$2),"",A897)</f>
        <v>10.439999999999822</v>
      </c>
      <c r="F897" s="19">
        <f t="shared" si="64"/>
        <v>10.332337864223598</v>
      </c>
      <c r="G897" s="19">
        <f t="shared" si="66"/>
        <v>10.332221963622509</v>
      </c>
      <c r="H897" s="4" t="str">
        <f t="shared" si="67"/>
        <v/>
      </c>
      <c r="I897" s="4" t="e">
        <f>VLOOKUP(ROUND(A897,2),data!$B$6:$C$209,2,0)</f>
        <v>#N/A</v>
      </c>
      <c r="J897" s="4"/>
    </row>
    <row r="898" spans="1:10" x14ac:dyDescent="0.2">
      <c r="A898" s="17">
        <f>A897+data!$I$2</f>
        <v>10.449999999999822</v>
      </c>
      <c r="B898" s="17">
        <f t="shared" si="65"/>
        <v>3.548133892337205E-11</v>
      </c>
      <c r="C898" s="17">
        <f>(-data!$B$2)*((B898^3+data!$D$4*B898^2-(data!$F$2+data!$D$4*data!$A$2)*B898-data!$F$2*data!$D$4)/(B898^3+(data!$D$4+data!$C$2)*B898^2+(data!$D$4*data!$C$2-data!$R$2)*B898-data!$D$4*data!$F$2))</f>
        <v>10.340122901403156</v>
      </c>
      <c r="D898" s="4">
        <f>(-data!$B$2)*((B898^3+data!$E$4*B898^2-(data!$F$2+data!$E$4*data!$A$2)*B898-data!$F$2*data!$E$4)/(B898^3+(data!$E$4+data!$C$2)*B898^2+(data!$E$4*data!$C$2-data!$R$2)*B898-data!$E$4*data!$F$2))</f>
        <v>10.340009608950563</v>
      </c>
      <c r="E898" s="18">
        <f>IF(OR(A898&lt;data!$G$2,A898 &gt;data!$H$2),"",A898)</f>
        <v>10.449999999999822</v>
      </c>
      <c r="F898" s="19">
        <f t="shared" ref="F898:F961" si="68">C898</f>
        <v>10.340122901403156</v>
      </c>
      <c r="G898" s="19">
        <f t="shared" si="66"/>
        <v>10.340009608950563</v>
      </c>
      <c r="H898" s="4" t="str">
        <f t="shared" si="67"/>
        <v/>
      </c>
      <c r="I898" s="4" t="e">
        <f>VLOOKUP(ROUND(A898,2),data!$B$6:$C$209,2,0)</f>
        <v>#N/A</v>
      </c>
      <c r="J898" s="4"/>
    </row>
    <row r="899" spans="1:10" x14ac:dyDescent="0.2">
      <c r="A899" s="17">
        <f>A898+data!$I$2</f>
        <v>10.459999999999821</v>
      </c>
      <c r="B899" s="17">
        <f t="shared" ref="B899:B962" si="69">10^(-A899)</f>
        <v>3.4673685045267345E-11</v>
      </c>
      <c r="C899" s="17">
        <f>(-data!$B$2)*((B899^3+data!$D$4*B899^2-(data!$F$2+data!$D$4*data!$A$2)*B899-data!$F$2*data!$D$4)/(B899^3+(data!$D$4+data!$C$2)*B899^2+(data!$D$4*data!$C$2-data!$R$2)*B899-data!$D$4*data!$F$2))</f>
        <v>10.348091355245938</v>
      </c>
      <c r="D899" s="4">
        <f>(-data!$B$2)*((B899^3+data!$E$4*B899^2-(data!$F$2+data!$E$4*data!$A$2)*B899-data!$F$2*data!$E$4)/(B899^3+(data!$E$4+data!$C$2)*B899^2+(data!$E$4*data!$C$2-data!$R$2)*B899-data!$E$4*data!$F$2))</f>
        <v>10.347980611543706</v>
      </c>
      <c r="E899" s="18">
        <f>IF(OR(A899&lt;data!$G$2,A899 &gt;data!$H$2),"",A899)</f>
        <v>10.459999999999821</v>
      </c>
      <c r="F899" s="19">
        <f t="shared" si="68"/>
        <v>10.348091355245938</v>
      </c>
      <c r="G899" s="19">
        <f t="shared" ref="G899:G962" si="70">D899</f>
        <v>10.347980611543706</v>
      </c>
      <c r="H899" s="4" t="str">
        <f t="shared" ref="H899:H962" si="71">IF(ISERROR(I899),"",I899)</f>
        <v/>
      </c>
      <c r="I899" s="4" t="e">
        <f>VLOOKUP(ROUND(A899,2),data!$B$6:$C$209,2,0)</f>
        <v>#N/A</v>
      </c>
      <c r="J899" s="4"/>
    </row>
    <row r="900" spans="1:10" x14ac:dyDescent="0.2">
      <c r="A900" s="17">
        <f>A899+data!$I$2</f>
        <v>10.469999999999821</v>
      </c>
      <c r="B900" s="17">
        <f t="shared" si="69"/>
        <v>3.3884415613934116E-11</v>
      </c>
      <c r="C900" s="17">
        <f>(-data!$B$2)*((B900^3+data!$D$4*B900^2-(data!$F$2+data!$D$4*data!$A$2)*B900-data!$F$2*data!$D$4)/(B900^3+(data!$D$4+data!$C$2)*B900^2+(data!$D$4*data!$C$2-data!$R$2)*B900-data!$D$4*data!$F$2))</f>
        <v>10.356247596976626</v>
      </c>
      <c r="D900" s="4">
        <f>(-data!$B$2)*((B900^3+data!$E$4*B900^2-(data!$F$2+data!$E$4*data!$A$2)*B900-data!$F$2*data!$E$4)/(B900^3+(data!$E$4+data!$C$2)*B900^2+(data!$E$4*data!$C$2-data!$R$2)*B900-data!$E$4*data!$F$2))</f>
        <v>10.356139343977897</v>
      </c>
      <c r="E900" s="18">
        <f>IF(OR(A900&lt;data!$G$2,A900 &gt;data!$H$2),"",A900)</f>
        <v>10.469999999999821</v>
      </c>
      <c r="F900" s="19">
        <f t="shared" si="68"/>
        <v>10.356247596976626</v>
      </c>
      <c r="G900" s="19">
        <f t="shared" si="70"/>
        <v>10.356139343977897</v>
      </c>
      <c r="H900" s="4" t="str">
        <f t="shared" si="71"/>
        <v/>
      </c>
      <c r="I900" s="4" t="e">
        <f>VLOOKUP(ROUND(A900,2),data!$B$6:$C$209,2,0)</f>
        <v>#N/A</v>
      </c>
      <c r="J900" s="4"/>
    </row>
    <row r="901" spans="1:10" x14ac:dyDescent="0.2">
      <c r="A901" s="17">
        <f>A900+data!$I$2</f>
        <v>10.479999999999821</v>
      </c>
      <c r="B901" s="17">
        <f t="shared" si="69"/>
        <v>3.3113112148272657E-11</v>
      </c>
      <c r="C901" s="17">
        <f>(-data!$B$2)*((B901^3+data!$D$4*B901^2-(data!$F$2+data!$D$4*data!$A$2)*B901-data!$F$2*data!$D$4)/(B901^3+(data!$D$4+data!$C$2)*B901^2+(data!$D$4*data!$C$2-data!$R$2)*B901-data!$D$4*data!$F$2))</f>
        <v>10.364596104361738</v>
      </c>
      <c r="D901" s="4">
        <f>(-data!$B$2)*((B901^3+data!$E$4*B901^2-(data!$F$2+data!$E$4*data!$A$2)*B901-data!$F$2*data!$E$4)/(B901^3+(data!$E$4+data!$C$2)*B901^2+(data!$E$4*data!$C$2-data!$R$2)*B901-data!$E$4*data!$F$2))</f>
        <v>10.364490285340139</v>
      </c>
      <c r="E901" s="18">
        <f>IF(OR(A901&lt;data!$G$2,A901 &gt;data!$H$2),"",A901)</f>
        <v>10.479999999999821</v>
      </c>
      <c r="F901" s="19">
        <f t="shared" si="68"/>
        <v>10.364596104361738</v>
      </c>
      <c r="G901" s="19">
        <f t="shared" si="70"/>
        <v>10.364490285340139</v>
      </c>
      <c r="H901" s="4" t="str">
        <f t="shared" si="71"/>
        <v/>
      </c>
      <c r="I901" s="4" t="e">
        <f>VLOOKUP(ROUND(A901,2),data!$B$6:$C$209,2,0)</f>
        <v>#N/A</v>
      </c>
      <c r="J901" s="4"/>
    </row>
    <row r="902" spans="1:10" x14ac:dyDescent="0.2">
      <c r="A902" s="17">
        <f>A901+data!$I$2</f>
        <v>10.489999999999821</v>
      </c>
      <c r="B902" s="17">
        <f t="shared" si="69"/>
        <v>3.2359365692976071E-11</v>
      </c>
      <c r="C902" s="17">
        <f>(-data!$B$2)*((B902^3+data!$D$4*B902^2-(data!$F$2+data!$D$4*data!$A$2)*B902-data!$F$2*data!$D$4)/(B902^3+(data!$D$4+data!$C$2)*B902^2+(data!$D$4*data!$C$2-data!$R$2)*B902-data!$D$4*data!$F$2))</f>
        <v>10.373141464418362</v>
      </c>
      <c r="D902" s="4">
        <f>(-data!$B$2)*((B902^3+data!$E$4*B902^2-(data!$F$2+data!$E$4*data!$A$2)*B902-data!$F$2*data!$E$4)/(B902^3+(data!$E$4+data!$C$2)*B902^2+(data!$E$4*data!$C$2-data!$R$2)*B902-data!$E$4*data!$F$2))</f>
        <v>10.373038023937946</v>
      </c>
      <c r="E902" s="18">
        <f>IF(OR(A902&lt;data!$G$2,A902 &gt;data!$H$2),"",A902)</f>
        <v>10.489999999999821</v>
      </c>
      <c r="F902" s="19">
        <f t="shared" si="68"/>
        <v>10.373141464418362</v>
      </c>
      <c r="G902" s="19">
        <f t="shared" si="70"/>
        <v>10.373038023937946</v>
      </c>
      <c r="H902" s="4" t="str">
        <f t="shared" si="71"/>
        <v/>
      </c>
      <c r="I902" s="4" t="e">
        <f>VLOOKUP(ROUND(A902,2),data!$B$6:$C$209,2,0)</f>
        <v>#N/A</v>
      </c>
      <c r="J902" s="4"/>
    </row>
    <row r="903" spans="1:10" x14ac:dyDescent="0.2">
      <c r="A903" s="17">
        <f>A902+data!$I$2</f>
        <v>10.499999999999821</v>
      </c>
      <c r="B903" s="17">
        <f t="shared" si="69"/>
        <v>3.1622776601696738E-11</v>
      </c>
      <c r="C903" s="17">
        <f>(-data!$B$2)*((B903^3+data!$D$4*B903^2-(data!$F$2+data!$D$4*data!$A$2)*B903-data!$F$2*data!$D$4)/(B903^3+(data!$D$4+data!$C$2)*B903^2+(data!$D$4*data!$C$2-data!$R$2)*B903-data!$D$4*data!$F$2))</f>
        <v>10.38188837619707</v>
      </c>
      <c r="D903" s="4">
        <f>(-data!$B$2)*((B903^3+data!$E$4*B903^2-(data!$F$2+data!$E$4*data!$A$2)*B903-data!$F$2*data!$E$4)/(B903^3+(data!$E$4+data!$C$2)*B903^2+(data!$E$4*data!$C$2-data!$R$2)*B903-data!$E$4*data!$F$2))</f>
        <v>10.381787260082923</v>
      </c>
      <c r="E903" s="18">
        <f>IF(OR(A903&lt;data!$G$2,A903 &gt;data!$H$2),"",A903)</f>
        <v>10.499999999999821</v>
      </c>
      <c r="F903" s="19">
        <f t="shared" si="68"/>
        <v>10.38188837619707</v>
      </c>
      <c r="G903" s="19">
        <f t="shared" si="70"/>
        <v>10.381787260082923</v>
      </c>
      <c r="H903" s="4" t="str">
        <f t="shared" si="71"/>
        <v/>
      </c>
      <c r="I903" s="4" t="e">
        <f>VLOOKUP(ROUND(A903,2),data!$B$6:$C$209,2,0)</f>
        <v>#N/A</v>
      </c>
      <c r="J903" s="4"/>
    </row>
    <row r="904" spans="1:10" x14ac:dyDescent="0.2">
      <c r="A904" s="17">
        <f>A903+data!$I$2</f>
        <v>10.50999999999982</v>
      </c>
      <c r="B904" s="17">
        <f t="shared" si="69"/>
        <v>3.0902954325148669E-11</v>
      </c>
      <c r="C904" s="17">
        <f>(-data!$B$2)*((B904^3+data!$D$4*B904^2-(data!$F$2+data!$D$4*data!$A$2)*B904-data!$F$2*data!$D$4)/(B904^3+(data!$D$4+data!$C$2)*B904^2+(data!$D$4*data!$C$2-data!$R$2)*B904-data!$D$4*data!$F$2))</f>
        <v>10.390841653641207</v>
      </c>
      <c r="D904" s="4">
        <f>(-data!$B$2)*((B904^3+data!$E$4*B904^2-(data!$F$2+data!$E$4*data!$A$2)*B904-data!$F$2*data!$E$4)/(B904^3+(data!$E$4+data!$C$2)*B904^2+(data!$E$4*data!$C$2-data!$R$2)*B904-data!$E$4*data!$F$2))</f>
        <v>10.390742808950721</v>
      </c>
      <c r="E904" s="18">
        <f>IF(OR(A904&lt;data!$G$2,A904 &gt;data!$H$2),"",A904)</f>
        <v>10.50999999999982</v>
      </c>
      <c r="F904" s="19">
        <f t="shared" si="68"/>
        <v>10.390841653641207</v>
      </c>
      <c r="G904" s="19">
        <f t="shared" si="70"/>
        <v>10.390742808950721</v>
      </c>
      <c r="H904" s="4" t="str">
        <f t="shared" si="71"/>
        <v/>
      </c>
      <c r="I904" s="4" t="e">
        <f>VLOOKUP(ROUND(A904,2),data!$B$6:$C$209,2,0)</f>
        <v>#N/A</v>
      </c>
      <c r="J904" s="4"/>
    </row>
    <row r="905" spans="1:10" x14ac:dyDescent="0.2">
      <c r="A905" s="17">
        <f>A904+data!$I$2</f>
        <v>10.51999999999982</v>
      </c>
      <c r="B905" s="17">
        <f t="shared" si="69"/>
        <v>3.0199517204032637E-11</v>
      </c>
      <c r="C905" s="17">
        <f>(-data!$B$2)*((B905^3+data!$D$4*B905^2-(data!$F$2+data!$D$4*data!$A$2)*B905-data!$F$2*data!$D$4)/(B905^3+(data!$D$4+data!$C$2)*B905^2+(data!$D$4*data!$C$2-data!$R$2)*B905-data!$D$4*data!$F$2))</f>
        <v>10.400006228524918</v>
      </c>
      <c r="D905" s="4">
        <f>(-data!$B$2)*((B905^3+data!$E$4*B905^2-(data!$F$2+data!$E$4*data!$A$2)*B905-data!$F$2*data!$E$4)/(B905^3+(data!$E$4+data!$C$2)*B905^2+(data!$E$4*data!$C$2-data!$R$2)*B905-data!$E$4*data!$F$2))</f>
        <v>10.399909603519731</v>
      </c>
      <c r="E905" s="18">
        <f>IF(OR(A905&lt;data!$G$2,A905 &gt;data!$H$2),"",A905)</f>
        <v>10.51999999999982</v>
      </c>
      <c r="F905" s="19">
        <f t="shared" si="68"/>
        <v>10.400006228524918</v>
      </c>
      <c r="G905" s="19">
        <f t="shared" si="70"/>
        <v>10.399909603519731</v>
      </c>
      <c r="H905" s="4" t="str">
        <f t="shared" si="71"/>
        <v/>
      </c>
      <c r="I905" s="4" t="e">
        <f>VLOOKUP(ROUND(A905,2),data!$B$6:$C$209,2,0)</f>
        <v>#N/A</v>
      </c>
      <c r="J905" s="4"/>
    </row>
    <row r="906" spans="1:10" x14ac:dyDescent="0.2">
      <c r="A906" s="17">
        <f>A905+data!$I$2</f>
        <v>10.52999999999982</v>
      </c>
      <c r="B906" s="17">
        <f t="shared" si="69"/>
        <v>2.9512092266676053E-11</v>
      </c>
      <c r="C906" s="17">
        <f>(-data!$B$2)*((B906^3+data!$D$4*B906^2-(data!$F$2+data!$D$4*data!$A$2)*B906-data!$F$2*data!$D$4)/(B906^3+(data!$D$4+data!$C$2)*B906^2+(data!$D$4*data!$C$2-data!$R$2)*B906-data!$D$4*data!$F$2))</f>
        <v>10.409387153472361</v>
      </c>
      <c r="D906" s="4">
        <f>(-data!$B$2)*((B906^3+data!$E$4*B906^2-(data!$F$2+data!$E$4*data!$A$2)*B906-data!$F$2*data!$E$4)/(B906^3+(data!$E$4+data!$C$2)*B906^2+(data!$E$4*data!$C$2-data!$R$2)*B906-data!$E$4*data!$F$2))</f>
        <v>10.409292697590907</v>
      </c>
      <c r="E906" s="18">
        <f>IF(OR(A906&lt;data!$G$2,A906 &gt;data!$H$2),"",A906)</f>
        <v>10.52999999999982</v>
      </c>
      <c r="F906" s="19">
        <f t="shared" si="68"/>
        <v>10.409387153472361</v>
      </c>
      <c r="G906" s="19">
        <f t="shared" si="70"/>
        <v>10.409292697590907</v>
      </c>
      <c r="H906" s="4" t="str">
        <f t="shared" si="71"/>
        <v/>
      </c>
      <c r="I906" s="4" t="e">
        <f>VLOOKUP(ROUND(A906,2),data!$B$6:$C$209,2,0)</f>
        <v>#N/A</v>
      </c>
      <c r="J906" s="4"/>
    </row>
    <row r="907" spans="1:10" x14ac:dyDescent="0.2">
      <c r="A907" s="17">
        <f>A906+data!$I$2</f>
        <v>10.53999999999982</v>
      </c>
      <c r="B907" s="17">
        <f t="shared" si="69"/>
        <v>2.8840315031277982E-11</v>
      </c>
      <c r="C907" s="17">
        <f>(-data!$B$2)*((B907^3+data!$D$4*B907^2-(data!$F$2+data!$D$4*data!$A$2)*B907-data!$F$2*data!$D$4)/(B907^3+(data!$D$4+data!$C$2)*B907^2+(data!$D$4*data!$C$2-data!$R$2)*B907-data!$D$4*data!$F$2))</f>
        <v>10.418989605060618</v>
      </c>
      <c r="D907" s="4">
        <f>(-data!$B$2)*((B907^3+data!$E$4*B907^2-(data!$F$2+data!$E$4*data!$A$2)*B907-data!$F$2*data!$E$4)/(B907^3+(data!$E$4+data!$C$2)*B907^2+(data!$E$4*data!$C$2-data!$R$2)*B907-data!$E$4*data!$F$2))</f>
        <v>10.418897268891342</v>
      </c>
      <c r="E907" s="18">
        <f>IF(OR(A907&lt;data!$G$2,A907 &gt;data!$H$2),"",A907)</f>
        <v>10.53999999999982</v>
      </c>
      <c r="F907" s="19">
        <f t="shared" si="68"/>
        <v>10.418989605060618</v>
      </c>
      <c r="G907" s="19">
        <f t="shared" si="70"/>
        <v>10.418897268891342</v>
      </c>
      <c r="H907" s="4" t="str">
        <f t="shared" si="71"/>
        <v/>
      </c>
      <c r="I907" s="4" t="e">
        <f>VLOOKUP(ROUND(A907,2),data!$B$6:$C$209,2,0)</f>
        <v>#N/A</v>
      </c>
      <c r="J907" s="4"/>
    </row>
    <row r="908" spans="1:10" x14ac:dyDescent="0.2">
      <c r="A908" s="17">
        <f>A907+data!$I$2</f>
        <v>10.54999999999982</v>
      </c>
      <c r="B908" s="17">
        <f t="shared" si="69"/>
        <v>2.8183829312656187E-11</v>
      </c>
      <c r="C908" s="17">
        <f>(-data!$B$2)*((B908^3+data!$D$4*B908^2-(data!$F$2+data!$D$4*data!$A$2)*B908-data!$F$2*data!$D$4)/(B908^3+(data!$D$4+data!$C$2)*B908^2+(data!$D$4*data!$C$2-data!$R$2)*B908-data!$D$4*data!$F$2))</f>
        <v>10.428818887008912</v>
      </c>
      <c r="D908" s="4">
        <f>(-data!$B$2)*((B908^3+data!$E$4*B908^2-(data!$F$2+data!$E$4*data!$A$2)*B908-data!$F$2*data!$E$4)/(B908^3+(data!$E$4+data!$C$2)*B908^2+(data!$E$4*data!$C$2-data!$R$2)*B908-data!$E$4*data!$F$2))</f>
        <v>10.428728622264066</v>
      </c>
      <c r="E908" s="18">
        <f>IF(OR(A908&lt;data!$G$2,A908 &gt;data!$H$2),"",A908)</f>
        <v>10.54999999999982</v>
      </c>
      <c r="F908" s="19">
        <f t="shared" si="68"/>
        <v>10.428818887008912</v>
      </c>
      <c r="G908" s="19">
        <f t="shared" si="70"/>
        <v>10.428728622264066</v>
      </c>
      <c r="H908" s="4" t="str">
        <f t="shared" si="71"/>
        <v/>
      </c>
      <c r="I908" s="4" t="e">
        <f>VLOOKUP(ROUND(A908,2),data!$B$6:$C$209,2,0)</f>
        <v>#N/A</v>
      </c>
      <c r="J908" s="4"/>
    </row>
    <row r="909" spans="1:10" x14ac:dyDescent="0.2">
      <c r="A909" s="17">
        <f>A908+data!$I$2</f>
        <v>10.559999999999819</v>
      </c>
      <c r="B909" s="17">
        <f t="shared" si="69"/>
        <v>2.7542287033393056E-11</v>
      </c>
      <c r="C909" s="17">
        <f>(-data!$B$2)*((B909^3+data!$D$4*B909^2-(data!$F$2+data!$D$4*data!$A$2)*B909-data!$F$2*data!$D$4)/(B909^3+(data!$D$4+data!$C$2)*B909^2+(data!$D$4*data!$C$2-data!$R$2)*B909-data!$D$4*data!$F$2))</f>
        <v>10.438880433456859</v>
      </c>
      <c r="D909" s="4">
        <f>(-data!$B$2)*((B909^3+data!$E$4*B909^2-(data!$F$2+data!$E$4*data!$A$2)*B909-data!$F$2*data!$E$4)/(B909^3+(data!$E$4+data!$C$2)*B909^2+(data!$E$4*data!$C$2-data!$R$2)*B909-data!$E$4*data!$F$2))</f>
        <v>10.438792192946895</v>
      </c>
      <c r="E909" s="18">
        <f>IF(OR(A909&lt;data!$G$2,A909 &gt;data!$H$2),"",A909)</f>
        <v>10.559999999999819</v>
      </c>
      <c r="F909" s="19">
        <f t="shared" si="68"/>
        <v>10.438880433456859</v>
      </c>
      <c r="G909" s="19">
        <f t="shared" si="70"/>
        <v>10.438792192946895</v>
      </c>
      <c r="H909" s="4" t="str">
        <f t="shared" si="71"/>
        <v/>
      </c>
      <c r="I909" s="4" t="e">
        <f>VLOOKUP(ROUND(A909,2),data!$B$6:$C$209,2,0)</f>
        <v>#N/A</v>
      </c>
      <c r="J909" s="4"/>
    </row>
    <row r="910" spans="1:10" x14ac:dyDescent="0.2">
      <c r="A910" s="17">
        <f>A909+data!$I$2</f>
        <v>10.569999999999819</v>
      </c>
      <c r="B910" s="17">
        <f t="shared" si="69"/>
        <v>2.6915348039280289E-11</v>
      </c>
      <c r="C910" s="17">
        <f>(-data!$B$2)*((B910^3+data!$D$4*B910^2-(data!$F$2+data!$D$4*data!$A$2)*B910-data!$F$2*data!$D$4)/(B910^3+(data!$D$4+data!$C$2)*B910^2+(data!$D$4*data!$C$2-data!$R$2)*B910-data!$D$4*data!$F$2))</f>
        <v>10.44917981233451</v>
      </c>
      <c r="D910" s="4">
        <f>(-data!$B$2)*((B910^3+data!$E$4*B910^2-(data!$F$2+data!$E$4*data!$A$2)*B910-data!$F$2*data!$E$4)/(B910^3+(data!$E$4+data!$C$2)*B910^2+(data!$E$4*data!$C$2-data!$R$2)*B910-data!$E$4*data!$F$2))</f>
        <v>10.44909354994307</v>
      </c>
      <c r="E910" s="18">
        <f>IF(OR(A910&lt;data!$G$2,A910 &gt;data!$H$2),"",A910)</f>
        <v>10.569999999999819</v>
      </c>
      <c r="F910" s="19">
        <f t="shared" si="68"/>
        <v>10.44917981233451</v>
      </c>
      <c r="G910" s="19">
        <f t="shared" si="70"/>
        <v>10.44909354994307</v>
      </c>
      <c r="H910" s="4" t="str">
        <f t="shared" si="71"/>
        <v/>
      </c>
      <c r="I910" s="4" t="e">
        <f>VLOOKUP(ROUND(A910,2),data!$B$6:$C$209,2,0)</f>
        <v>#N/A</v>
      </c>
      <c r="J910" s="4"/>
    </row>
    <row r="911" spans="1:10" x14ac:dyDescent="0.2">
      <c r="A911" s="17">
        <f>A910+data!$I$2</f>
        <v>10.579999999999819</v>
      </c>
      <c r="B911" s="17">
        <f t="shared" si="69"/>
        <v>2.63026799189647E-11</v>
      </c>
      <c r="C911" s="17">
        <f>(-data!$B$2)*((B911^3+data!$D$4*B911^2-(data!$F$2+data!$D$4*data!$A$2)*B911-data!$F$2*data!$D$4)/(B911^3+(data!$D$4+data!$C$2)*B911^2+(data!$D$4*data!$C$2-data!$R$2)*B911-data!$D$4*data!$F$2))</f>
        <v>10.459722728827158</v>
      </c>
      <c r="D911" s="4">
        <f>(-data!$B$2)*((B911^3+data!$E$4*B911^2-(data!$F$2+data!$E$4*data!$A$2)*B911-data!$F$2*data!$E$4)/(B911^3+(data!$E$4+data!$C$2)*B911^2+(data!$E$4*data!$C$2-data!$R$2)*B911-data!$E$4*data!$F$2))</f>
        <v>10.459638399486604</v>
      </c>
      <c r="E911" s="18">
        <f>IF(OR(A911&lt;data!$G$2,A911 &gt;data!$H$2),"",A911)</f>
        <v>10.579999999999819</v>
      </c>
      <c r="F911" s="19">
        <f t="shared" si="68"/>
        <v>10.459722728827158</v>
      </c>
      <c r="G911" s="19">
        <f t="shared" si="70"/>
        <v>10.459638399486604</v>
      </c>
      <c r="H911" s="4" t="str">
        <f t="shared" si="71"/>
        <v/>
      </c>
      <c r="I911" s="4" t="e">
        <f>VLOOKUP(ROUND(A911,2),data!$B$6:$C$209,2,0)</f>
        <v>#N/A</v>
      </c>
      <c r="J911" s="4"/>
    </row>
    <row r="912" spans="1:10" x14ac:dyDescent="0.2">
      <c r="A912" s="17">
        <f>A911+data!$I$2</f>
        <v>10.589999999999819</v>
      </c>
      <c r="B912" s="17">
        <f t="shared" si="69"/>
        <v>2.5703957827699273E-11</v>
      </c>
      <c r="C912" s="17">
        <f>(-data!$B$2)*((B912^3+data!$D$4*B912^2-(data!$F$2+data!$D$4*data!$A$2)*B912-data!$F$2*data!$D$4)/(B912^3+(data!$D$4+data!$C$2)*B912^2+(data!$D$4*data!$C$2-data!$R$2)*B912-data!$D$4*data!$F$2))</f>
        <v>10.470515028937836</v>
      </c>
      <c r="D912" s="4">
        <f>(-data!$B$2)*((B912^3+data!$E$4*B912^2-(data!$F$2+data!$E$4*data!$A$2)*B912-data!$F$2*data!$E$4)/(B912^3+(data!$E$4+data!$C$2)*B912^2+(data!$E$4*data!$C$2-data!$R$2)*B912-data!$E$4*data!$F$2))</f>
        <v>10.470432588605386</v>
      </c>
      <c r="E912" s="18">
        <f>IF(OR(A912&lt;data!$G$2,A912 &gt;data!$H$2),"",A912)</f>
        <v>10.589999999999819</v>
      </c>
      <c r="F912" s="19">
        <f t="shared" si="68"/>
        <v>10.470515028937836</v>
      </c>
      <c r="G912" s="19">
        <f t="shared" si="70"/>
        <v>10.470432588605386</v>
      </c>
      <c r="H912" s="4" t="str">
        <f t="shared" si="71"/>
        <v/>
      </c>
      <c r="I912" s="4" t="e">
        <f>VLOOKUP(ROUND(A912,2),data!$B$6:$C$209,2,0)</f>
        <v>#N/A</v>
      </c>
      <c r="J912" s="4"/>
    </row>
    <row r="913" spans="1:10" x14ac:dyDescent="0.2">
      <c r="A913" s="17">
        <f>A912+data!$I$2</f>
        <v>10.599999999999818</v>
      </c>
      <c r="B913" s="17">
        <f t="shared" si="69"/>
        <v>2.5118864315106286E-11</v>
      </c>
      <c r="C913" s="17">
        <f>(-data!$B$2)*((B913^3+data!$D$4*B913^2-(data!$F$2+data!$D$4*data!$A$2)*B913-data!$F$2*data!$D$4)/(B913^3+(data!$D$4+data!$C$2)*B913^2+(data!$D$4*data!$C$2-data!$R$2)*B913-data!$D$4*data!$F$2))</f>
        <v>10.481562703150745</v>
      </c>
      <c r="D913" s="4">
        <f>(-data!$B$2)*((B913^3+data!$E$4*B913^2-(data!$F$2+data!$E$4*data!$A$2)*B913-data!$F$2*data!$E$4)/(B913^3+(data!$E$4+data!$C$2)*B913^2+(data!$E$4*data!$C$2-data!$R$2)*B913-data!$E$4*data!$F$2))</f>
        <v>10.481482108785094</v>
      </c>
      <c r="E913" s="18">
        <f>IF(OR(A913&lt;data!$G$2,A913 &gt;data!$H$2),"",A913)</f>
        <v>10.599999999999818</v>
      </c>
      <c r="F913" s="19">
        <f t="shared" si="68"/>
        <v>10.481562703150745</v>
      </c>
      <c r="G913" s="19">
        <f t="shared" si="70"/>
        <v>10.481482108785094</v>
      </c>
      <c r="H913" s="4" t="str">
        <f t="shared" si="71"/>
        <v/>
      </c>
      <c r="I913" s="4" t="e">
        <f>VLOOKUP(ROUND(A913,2),data!$B$6:$C$209,2,0)</f>
        <v>#N/A</v>
      </c>
      <c r="J913" s="4"/>
    </row>
    <row r="914" spans="1:10" x14ac:dyDescent="0.2">
      <c r="A914" s="17">
        <f>A913+data!$I$2</f>
        <v>10.609999999999818</v>
      </c>
      <c r="B914" s="17">
        <f t="shared" si="69"/>
        <v>2.4547089156860552E-11</v>
      </c>
      <c r="C914" s="17">
        <f>(-data!$B$2)*((B914^3+data!$D$4*B914^2-(data!$F$2+data!$D$4*data!$A$2)*B914-data!$F$2*data!$D$4)/(B914^3+(data!$D$4+data!$C$2)*B914^2+(data!$D$4*data!$C$2-data!$R$2)*B914-data!$D$4*data!$F$2))</f>
        <v>10.49287189019873</v>
      </c>
      <c r="D914" s="4">
        <f>(-data!$B$2)*((B914^3+data!$E$4*B914^2-(data!$F$2+data!$E$4*data!$A$2)*B914-data!$F$2*data!$E$4)/(B914^3+(data!$E$4+data!$C$2)*B914^2+(data!$E$4*data!$C$2-data!$R$2)*B914-data!$E$4*data!$F$2))</f>
        <v>10.492793099737248</v>
      </c>
      <c r="E914" s="18">
        <f>IF(OR(A914&lt;data!$G$2,A914 &gt;data!$H$2),"",A914)</f>
        <v>10.609999999999818</v>
      </c>
      <c r="F914" s="19">
        <f t="shared" si="68"/>
        <v>10.49287189019873</v>
      </c>
      <c r="G914" s="19">
        <f t="shared" si="70"/>
        <v>10.492793099737248</v>
      </c>
      <c r="H914" s="4" t="str">
        <f t="shared" si="71"/>
        <v/>
      </c>
      <c r="I914" s="4" t="e">
        <f>VLOOKUP(ROUND(A914,2),data!$B$6:$C$209,2,0)</f>
        <v>#N/A</v>
      </c>
      <c r="J914" s="4"/>
    </row>
    <row r="915" spans="1:10" x14ac:dyDescent="0.2">
      <c r="A915" s="17">
        <f>A914+data!$I$2</f>
        <v>10.619999999999818</v>
      </c>
      <c r="B915" s="17">
        <f t="shared" si="69"/>
        <v>2.3988329190204926E-11</v>
      </c>
      <c r="C915" s="17">
        <f>(-data!$B$2)*((B915^3+data!$D$4*B915^2-(data!$F$2+data!$D$4*data!$A$2)*B915-data!$F$2*data!$D$4)/(B915^3+(data!$D$4+data!$C$2)*B915^2+(data!$D$4*data!$C$2-data!$R$2)*B915-data!$D$4*data!$F$2))</f>
        <v>10.504448880938254</v>
      </c>
      <c r="D915" s="4">
        <f>(-data!$B$2)*((B915^3+data!$E$4*B915^2-(data!$F$2+data!$E$4*data!$A$2)*B915-data!$F$2*data!$E$4)/(B915^3+(data!$E$4+data!$C$2)*B915^2+(data!$E$4*data!$C$2-data!$R$2)*B915-data!$E$4*data!$F$2))</f>
        <v>10.504371853274669</v>
      </c>
      <c r="E915" s="18">
        <f>IF(OR(A915&lt;data!$G$2,A915 &gt;data!$H$2),"",A915)</f>
        <v>10.619999999999818</v>
      </c>
      <c r="F915" s="19">
        <f t="shared" si="68"/>
        <v>10.504448880938254</v>
      </c>
      <c r="G915" s="19">
        <f t="shared" si="70"/>
        <v>10.504371853274669</v>
      </c>
      <c r="H915" s="4" t="str">
        <f t="shared" si="71"/>
        <v/>
      </c>
      <c r="I915" s="4" t="e">
        <f>VLOOKUP(ROUND(A915,2),data!$B$6:$C$209,2,0)</f>
        <v>#N/A</v>
      </c>
      <c r="J915" s="4"/>
    </row>
    <row r="916" spans="1:10" x14ac:dyDescent="0.2">
      <c r="A916" s="17">
        <f>A915+data!$I$2</f>
        <v>10.629999999999818</v>
      </c>
      <c r="B916" s="17">
        <f t="shared" si="69"/>
        <v>2.3442288153209011E-11</v>
      </c>
      <c r="C916" s="17">
        <f>(-data!$B$2)*((B916^3+data!$D$4*B916^2-(data!$F$2+data!$D$4*data!$A$2)*B916-data!$F$2*data!$D$4)/(B916^3+(data!$D$4+data!$C$2)*B916^2+(data!$D$4*data!$C$2-data!$R$2)*B916-data!$D$4*data!$F$2))</f>
        <v>10.516300122335322</v>
      </c>
      <c r="D916" s="4">
        <f>(-data!$B$2)*((B916^3+data!$E$4*B916^2-(data!$F$2+data!$E$4*data!$A$2)*B916-data!$F$2*data!$E$4)/(B916^3+(data!$E$4+data!$C$2)*B916^2+(data!$E$4*data!$C$2-data!$R$2)*B916-data!$E$4*data!$F$2))</f>
        <v>10.516224817297932</v>
      </c>
      <c r="E916" s="18">
        <f>IF(OR(A916&lt;data!$G$2,A916 &gt;data!$H$2),"",A916)</f>
        <v>10.629999999999818</v>
      </c>
      <c r="F916" s="19">
        <f t="shared" si="68"/>
        <v>10.516300122335322</v>
      </c>
      <c r="G916" s="19">
        <f t="shared" si="70"/>
        <v>10.516224817297932</v>
      </c>
      <c r="H916" s="4" t="str">
        <f t="shared" si="71"/>
        <v/>
      </c>
      <c r="I916" s="4" t="e">
        <f>VLOOKUP(ROUND(A916,2),data!$B$6:$C$209,2,0)</f>
        <v>#N/A</v>
      </c>
      <c r="J916" s="4"/>
    </row>
    <row r="917" spans="1:10" x14ac:dyDescent="0.2">
      <c r="A917" s="17">
        <f>A916+data!$I$2</f>
        <v>10.639999999999818</v>
      </c>
      <c r="B917" s="17">
        <f t="shared" si="69"/>
        <v>2.2908676527687302E-11</v>
      </c>
      <c r="C917" s="17">
        <f>(-data!$B$2)*((B917^3+data!$D$4*B917^2-(data!$F$2+data!$D$4*data!$A$2)*B917-data!$F$2*data!$D$4)/(B917^3+(data!$D$4+data!$C$2)*B917^2+(data!$D$4*data!$C$2-data!$R$2)*B917-data!$D$4*data!$F$2))</f>
        <v>10.528432221565973</v>
      </c>
      <c r="D917" s="4">
        <f>(-data!$B$2)*((B917^3+data!$E$4*B917^2-(data!$F$2+data!$E$4*data!$A$2)*B917-data!$F$2*data!$E$4)/(B917^3+(data!$E$4+data!$C$2)*B917^2+(data!$E$4*data!$C$2-data!$R$2)*B917-data!$E$4*data!$F$2))</f>
        <v>10.528358599896343</v>
      </c>
      <c r="E917" s="18">
        <f>IF(OR(A917&lt;data!$G$2,A917 &gt;data!$H$2),"",A917)</f>
        <v>10.639999999999818</v>
      </c>
      <c r="F917" s="19">
        <f t="shared" si="68"/>
        <v>10.528432221565973</v>
      </c>
      <c r="G917" s="19">
        <f t="shared" si="70"/>
        <v>10.528358599896343</v>
      </c>
      <c r="H917" s="4" t="str">
        <f t="shared" si="71"/>
        <v/>
      </c>
      <c r="I917" s="4" t="e">
        <f>VLOOKUP(ROUND(A917,2),data!$B$6:$C$209,2,0)</f>
        <v>#N/A</v>
      </c>
      <c r="J917" s="4"/>
    </row>
    <row r="918" spans="1:10" x14ac:dyDescent="0.2">
      <c r="A918" s="17">
        <f>A917+data!$I$2</f>
        <v>10.649999999999817</v>
      </c>
      <c r="B918" s="17">
        <f t="shared" si="69"/>
        <v>2.2387211385692754E-11</v>
      </c>
      <c r="C918" s="17">
        <f>(-data!$B$2)*((B918^3+data!$D$4*B918^2-(data!$F$2+data!$D$4*data!$A$2)*B918-data!$F$2*data!$D$4)/(B918^3+(data!$D$4+data!$C$2)*B918^2+(data!$D$4*data!$C$2-data!$R$2)*B918-data!$D$4*data!$F$2))</f>
        <v>10.540851950235119</v>
      </c>
      <c r="D918" s="4">
        <f>(-data!$B$2)*((B918^3+data!$E$4*B918^2-(data!$F$2+data!$E$4*data!$A$2)*B918-data!$F$2*data!$E$4)/(B918^3+(data!$E$4+data!$C$2)*B918^2+(data!$E$4*data!$C$2-data!$R$2)*B918-data!$E$4*data!$F$2))</f>
        <v>10.540779973567279</v>
      </c>
      <c r="E918" s="18">
        <f>IF(OR(A918&lt;data!$G$2,A918 &gt;data!$H$2),"",A918)</f>
        <v>10.649999999999817</v>
      </c>
      <c r="F918" s="19">
        <f t="shared" si="68"/>
        <v>10.540851950235119</v>
      </c>
      <c r="G918" s="19">
        <f t="shared" si="70"/>
        <v>10.540779973567279</v>
      </c>
      <c r="H918" s="4" t="str">
        <f t="shared" si="71"/>
        <v/>
      </c>
      <c r="I918" s="4" t="e">
        <f>VLOOKUP(ROUND(A918,2),data!$B$6:$C$209,2,0)</f>
        <v>#N/A</v>
      </c>
      <c r="J918" s="4"/>
    </row>
    <row r="919" spans="1:10" x14ac:dyDescent="0.2">
      <c r="A919" s="17">
        <f>A918+data!$I$2</f>
        <v>10.659999999999817</v>
      </c>
      <c r="B919" s="17">
        <f t="shared" si="69"/>
        <v>2.1877616239504669E-11</v>
      </c>
      <c r="C919" s="17">
        <f>(-data!$B$2)*((B919^3+data!$D$4*B919^2-(data!$F$2+data!$D$4*data!$A$2)*B919-data!$F$2*data!$D$4)/(B919^3+(data!$D$4+data!$C$2)*B919^2+(data!$D$4*data!$C$2-data!$R$2)*B919-data!$D$4*data!$F$2))</f>
        <v>10.55356624871761</v>
      </c>
      <c r="D919" s="4">
        <f>(-data!$B$2)*((B919^3+data!$E$4*B919^2-(data!$F$2+data!$E$4*data!$A$2)*B919-data!$F$2*data!$E$4)/(B919^3+(data!$E$4+data!$C$2)*B919^2+(data!$E$4*data!$C$2-data!$R$2)*B919-data!$E$4*data!$F$2))</f>
        <v>10.553495879557691</v>
      </c>
      <c r="E919" s="18">
        <f>IF(OR(A919&lt;data!$G$2,A919 &gt;data!$H$2),"",A919)</f>
        <v>10.659999999999817</v>
      </c>
      <c r="F919" s="19">
        <f t="shared" si="68"/>
        <v>10.55356624871761</v>
      </c>
      <c r="G919" s="19">
        <f t="shared" si="70"/>
        <v>10.553495879557691</v>
      </c>
      <c r="H919" s="4" t="str">
        <f t="shared" si="71"/>
        <v/>
      </c>
      <c r="I919" s="4" t="e">
        <f>VLOOKUP(ROUND(A919,2),data!$B$6:$C$209,2,0)</f>
        <v>#N/A</v>
      </c>
      <c r="J919" s="4"/>
    </row>
    <row r="920" spans="1:10" x14ac:dyDescent="0.2">
      <c r="A920" s="17">
        <f>A919+data!$I$2</f>
        <v>10.669999999999817</v>
      </c>
      <c r="B920" s="17">
        <f t="shared" si="69"/>
        <v>2.1379620895031261E-11</v>
      </c>
      <c r="C920" s="17">
        <f>(-data!$B$2)*((B920^3+data!$D$4*B920^2-(data!$F$2+data!$D$4*data!$A$2)*B920-data!$F$2*data!$D$4)/(B920^3+(data!$D$4+data!$C$2)*B920^2+(data!$D$4*data!$C$2-data!$R$2)*B920-data!$D$4*data!$F$2))</f>
        <v>10.566582230625592</v>
      </c>
      <c r="D920" s="4">
        <f>(-data!$B$2)*((B920^3+data!$E$4*B920^2-(data!$F$2+data!$E$4*data!$A$2)*B920-data!$F$2*data!$E$4)/(B920^3+(data!$E$4+data!$C$2)*B920^2+(data!$E$4*data!$C$2-data!$R$2)*B920-data!$E$4*data!$F$2))</f>
        <v>10.566513432331954</v>
      </c>
      <c r="E920" s="18">
        <f>IF(OR(A920&lt;data!$G$2,A920 &gt;data!$H$2),"",A920)</f>
        <v>10.669999999999817</v>
      </c>
      <c r="F920" s="19">
        <f t="shared" si="68"/>
        <v>10.566582230625592</v>
      </c>
      <c r="G920" s="19">
        <f t="shared" si="70"/>
        <v>10.566513432331954</v>
      </c>
      <c r="H920" s="4" t="str">
        <f t="shared" si="71"/>
        <v/>
      </c>
      <c r="I920" s="4" t="e">
        <f>VLOOKUP(ROUND(A920,2),data!$B$6:$C$209,2,0)</f>
        <v>#N/A</v>
      </c>
      <c r="J920" s="4"/>
    </row>
    <row r="921" spans="1:10" x14ac:dyDescent="0.2">
      <c r="A921" s="17">
        <f>A920+data!$I$2</f>
        <v>10.679999999999817</v>
      </c>
      <c r="B921" s="17">
        <f t="shared" si="69"/>
        <v>2.089296130854913E-11</v>
      </c>
      <c r="C921" s="17">
        <f>(-data!$B$2)*((B921^3+data!$D$4*B921^2-(data!$F$2+data!$D$4*data!$A$2)*B921-data!$F$2*data!$D$4)/(B921^3+(data!$D$4+data!$C$2)*B921^2+(data!$D$4*data!$C$2-data!$R$2)*B921-data!$D$4*data!$F$2))</f>
        <v>10.579907187406329</v>
      </c>
      <c r="D921" s="4">
        <f>(-data!$B$2)*((B921^3+data!$E$4*B921^2-(data!$F$2+data!$E$4*data!$A$2)*B921-data!$F$2*data!$E$4)/(B921^3+(data!$E$4+data!$C$2)*B921^2+(data!$E$4*data!$C$2-data!$R$2)*B921-data!$E$4*data!$F$2))</f>
        <v>10.579839924170143</v>
      </c>
      <c r="E921" s="18">
        <f>IF(OR(A921&lt;data!$G$2,A921 &gt;data!$H$2),"",A921)</f>
        <v>10.679999999999817</v>
      </c>
      <c r="F921" s="19">
        <f t="shared" si="68"/>
        <v>10.579907187406329</v>
      </c>
      <c r="G921" s="19">
        <f t="shared" si="70"/>
        <v>10.579839924170143</v>
      </c>
      <c r="H921" s="4" t="str">
        <f t="shared" si="71"/>
        <v/>
      </c>
      <c r="I921" s="4" t="e">
        <f>VLOOKUP(ROUND(A921,2),data!$B$6:$C$209,2,0)</f>
        <v>#N/A</v>
      </c>
      <c r="J921" s="4"/>
    </row>
    <row r="922" spans="1:10" x14ac:dyDescent="0.2">
      <c r="A922" s="17">
        <f>A921+data!$I$2</f>
        <v>10.689999999999817</v>
      </c>
      <c r="B922" s="17">
        <f t="shared" si="69"/>
        <v>2.0417379446703905E-11</v>
      </c>
      <c r="C922" s="17">
        <f>(-data!$B$2)*((B922^3+data!$D$4*B922^2-(data!$F$2+data!$D$4*data!$A$2)*B922-data!$F$2*data!$D$4)/(B922^3+(data!$D$4+data!$C$2)*B922^2+(data!$D$4*data!$C$2-data!$R$2)*B922-data!$D$4*data!$F$2))</f>
        <v>10.593548593074939</v>
      </c>
      <c r="D922" s="4">
        <f>(-data!$B$2)*((B922^3+data!$E$4*B922^2-(data!$F$2+data!$E$4*data!$A$2)*B922-data!$F$2*data!$E$4)/(B922^3+(data!$E$4+data!$C$2)*B922^2+(data!$E$4*data!$C$2-data!$R$2)*B922-data!$E$4*data!$F$2))</f>
        <v>10.593482829901179</v>
      </c>
      <c r="E922" s="18">
        <f>IF(OR(A922&lt;data!$G$2,A922 &gt;data!$H$2),"",A922)</f>
        <v>10.689999999999817</v>
      </c>
      <c r="F922" s="19">
        <f t="shared" si="68"/>
        <v>10.593548593074939</v>
      </c>
      <c r="G922" s="19">
        <f t="shared" si="70"/>
        <v>10.593482829901179</v>
      </c>
      <c r="H922" s="4" t="str">
        <f t="shared" si="71"/>
        <v/>
      </c>
      <c r="I922" s="4" t="e">
        <f>VLOOKUP(ROUND(A922,2),data!$B$6:$C$209,2,0)</f>
        <v>#N/A</v>
      </c>
      <c r="J922" s="4"/>
    </row>
    <row r="923" spans="1:10" x14ac:dyDescent="0.2">
      <c r="A923" s="17">
        <f>A922+data!$I$2</f>
        <v>10.699999999999816</v>
      </c>
      <c r="B923" s="17">
        <f t="shared" si="69"/>
        <v>1.9952623149697216E-11</v>
      </c>
      <c r="C923" s="17">
        <f>(-data!$B$2)*((B923^3+data!$D$4*B923^2-(data!$F$2+data!$D$4*data!$A$2)*B923-data!$F$2*data!$D$4)/(B923^3+(data!$D$4+data!$C$2)*B923^2+(data!$D$4*data!$C$2-data!$R$2)*B923-data!$D$4*data!$F$2))</f>
        <v>10.607514109086489</v>
      </c>
      <c r="D923" s="4">
        <f>(-data!$B$2)*((B923^3+data!$E$4*B923^2-(data!$F$2+data!$E$4*data!$A$2)*B923-data!$F$2*data!$E$4)/(B923^3+(data!$E$4+data!$C$2)*B923^2+(data!$E$4*data!$C$2-data!$R$2)*B923-data!$E$4*data!$F$2))</f>
        <v>10.6074498117754</v>
      </c>
      <c r="E923" s="18">
        <f>IF(OR(A923&lt;data!$G$2,A923 &gt;data!$H$2),"",A923)</f>
        <v>10.699999999999816</v>
      </c>
      <c r="F923" s="19">
        <f t="shared" si="68"/>
        <v>10.607514109086489</v>
      </c>
      <c r="G923" s="19">
        <f t="shared" si="70"/>
        <v>10.6074498117754</v>
      </c>
      <c r="H923" s="4" t="str">
        <f t="shared" si="71"/>
        <v/>
      </c>
      <c r="I923" s="4" t="e">
        <f>VLOOKUP(ROUND(A923,2),data!$B$6:$C$209,2,0)</f>
        <v>#N/A</v>
      </c>
      <c r="J923" s="4"/>
    </row>
    <row r="924" spans="1:10" x14ac:dyDescent="0.2">
      <c r="A924" s="17">
        <f>A923+data!$I$2</f>
        <v>10.709999999999816</v>
      </c>
      <c r="B924" s="17">
        <f t="shared" si="69"/>
        <v>1.9498445997588683E-11</v>
      </c>
      <c r="C924" s="17">
        <f>(-data!$B$2)*((B924^3+data!$D$4*B924^2-(data!$F$2+data!$D$4*data!$A$2)*B924-data!$F$2*data!$D$4)/(B924^3+(data!$D$4+data!$C$2)*B924^2+(data!$D$4*data!$C$2-data!$R$2)*B924-data!$D$4*data!$F$2))</f>
        <v>10.621811589352259</v>
      </c>
      <c r="D924" s="4">
        <f>(-data!$B$2)*((B924^3+data!$E$4*B924^2-(data!$F$2+data!$E$4*data!$A$2)*B924-data!$F$2*data!$E$4)/(B924^3+(data!$E$4+data!$C$2)*B924^2+(data!$E$4*data!$C$2-data!$R$2)*B924-data!$E$4*data!$F$2))</f>
        <v>10.621748724481192</v>
      </c>
      <c r="E924" s="18">
        <f>IF(OR(A924&lt;data!$G$2,A924 &gt;data!$H$2),"",A924)</f>
        <v>10.709999999999816</v>
      </c>
      <c r="F924" s="19">
        <f t="shared" si="68"/>
        <v>10.621811589352259</v>
      </c>
      <c r="G924" s="19">
        <f t="shared" si="70"/>
        <v>10.621748724481192</v>
      </c>
      <c r="H924" s="4" t="str">
        <f t="shared" si="71"/>
        <v/>
      </c>
      <c r="I924" s="4" t="e">
        <f>VLOOKUP(ROUND(A924,2),data!$B$6:$C$209,2,0)</f>
        <v>#N/A</v>
      </c>
      <c r="J924" s="4"/>
    </row>
    <row r="925" spans="1:10" x14ac:dyDescent="0.2">
      <c r="A925" s="17">
        <f>A924+data!$I$2</f>
        <v>10.719999999999816</v>
      </c>
      <c r="B925" s="17">
        <f t="shared" si="69"/>
        <v>1.9054607179640515E-11</v>
      </c>
      <c r="C925" s="17">
        <f>(-data!$B$2)*((B925^3+data!$D$4*B925^2-(data!$F$2+data!$D$4*data!$A$2)*B925-data!$F$2*data!$D$4)/(B925^3+(data!$D$4+data!$C$2)*B925^2+(data!$D$4*data!$C$2-data!$R$2)*B925-data!$D$4*data!$F$2))</f>
        <v>10.636449085404985</v>
      </c>
      <c r="D925" s="4">
        <f>(-data!$B$2)*((B925^3+data!$E$4*B925^2-(data!$F$2+data!$E$4*data!$A$2)*B925-data!$F$2*data!$E$4)/(B925^3+(data!$E$4+data!$C$2)*B925^2+(data!$E$4*data!$C$2-data!$R$2)*B925-data!$E$4*data!$F$2))</f>
        <v>10.636387620310703</v>
      </c>
      <c r="E925" s="18">
        <f>IF(OR(A925&lt;data!$G$2,A925 &gt;data!$H$2),"",A925)</f>
        <v>10.719999999999816</v>
      </c>
      <c r="F925" s="19">
        <f t="shared" si="68"/>
        <v>10.636449085404985</v>
      </c>
      <c r="G925" s="19">
        <f t="shared" si="70"/>
        <v>10.636387620310703</v>
      </c>
      <c r="H925" s="4" t="str">
        <f t="shared" si="71"/>
        <v/>
      </c>
      <c r="I925" s="4" t="e">
        <f>VLOOKUP(ROUND(A925,2),data!$B$6:$C$209,2,0)</f>
        <v>#N/A</v>
      </c>
      <c r="J925" s="4"/>
    </row>
    <row r="926" spans="1:10" x14ac:dyDescent="0.2">
      <c r="A926" s="17">
        <f>A925+data!$I$2</f>
        <v>10.729999999999816</v>
      </c>
      <c r="B926" s="17">
        <f t="shared" si="69"/>
        <v>1.8620871366636538E-11</v>
      </c>
      <c r="C926" s="17">
        <f>(-data!$B$2)*((B926^3+data!$D$4*B926^2-(data!$F$2+data!$D$4*data!$A$2)*B926-data!$F$2*data!$D$4)/(B926^3+(data!$D$4+data!$C$2)*B926^2+(data!$D$4*data!$C$2-data!$R$2)*B926-data!$D$4*data!$F$2))</f>
        <v>10.651434851718305</v>
      </c>
      <c r="D926" s="4">
        <f>(-data!$B$2)*((B926^3+data!$E$4*B926^2-(data!$F$2+data!$E$4*data!$A$2)*B926-data!$F$2*data!$E$4)/(B926^3+(data!$E$4+data!$C$2)*B926^2+(data!$E$4*data!$C$2-data!$R$2)*B926-data!$E$4*data!$F$2))</f>
        <v>10.651374754479644</v>
      </c>
      <c r="E926" s="18">
        <f>IF(OR(A926&lt;data!$G$2,A926 &gt;data!$H$2),"",A926)</f>
        <v>10.729999999999816</v>
      </c>
      <c r="F926" s="19">
        <f t="shared" si="68"/>
        <v>10.651434851718305</v>
      </c>
      <c r="G926" s="19">
        <f t="shared" si="70"/>
        <v>10.651374754479644</v>
      </c>
      <c r="H926" s="4" t="str">
        <f t="shared" si="71"/>
        <v/>
      </c>
      <c r="I926" s="4" t="e">
        <f>VLOOKUP(ROUND(A926,2),data!$B$6:$C$209,2,0)</f>
        <v>#N/A</v>
      </c>
      <c r="J926" s="4"/>
    </row>
    <row r="927" spans="1:10" x14ac:dyDescent="0.2">
      <c r="A927" s="17">
        <f>A926+data!$I$2</f>
        <v>10.739999999999815</v>
      </c>
      <c r="B927" s="17">
        <f t="shared" si="69"/>
        <v>1.8197008586107522E-11</v>
      </c>
      <c r="C927" s="17">
        <f>(-data!$B$2)*((B927^3+data!$D$4*B927^2-(data!$F$2+data!$D$4*data!$A$2)*B927-data!$F$2*data!$D$4)/(B927^3+(data!$D$4+data!$C$2)*B927^2+(data!$D$4*data!$C$2-data!$R$2)*B927-data!$D$4*data!$F$2))</f>
        <v>10.666777351185599</v>
      </c>
      <c r="D927" s="4">
        <f>(-data!$B$2)*((B927^3+data!$E$4*B927^2-(data!$F$2+data!$E$4*data!$A$2)*B927-data!$F$2*data!$E$4)/(B927^3+(data!$E$4+data!$C$2)*B927^2+(data!$E$4*data!$C$2-data!$R$2)*B927-data!$E$4*data!$F$2))</f>
        <v>10.666718590606553</v>
      </c>
      <c r="E927" s="18">
        <f>IF(OR(A927&lt;data!$G$2,A927 &gt;data!$H$2),"",A927)</f>
        <v>10.739999999999815</v>
      </c>
      <c r="F927" s="19">
        <f t="shared" si="68"/>
        <v>10.666777351185599</v>
      </c>
      <c r="G927" s="19">
        <f t="shared" si="70"/>
        <v>10.666718590606553</v>
      </c>
      <c r="H927" s="4" t="str">
        <f t="shared" si="71"/>
        <v/>
      </c>
      <c r="I927" s="4" t="e">
        <f>VLOOKUP(ROUND(A927,2),data!$B$6:$C$209,2,0)</f>
        <v>#N/A</v>
      </c>
      <c r="J927" s="4"/>
    </row>
    <row r="928" spans="1:10" x14ac:dyDescent="0.2">
      <c r="A928" s="17">
        <f>A927+data!$I$2</f>
        <v>10.749999999999815</v>
      </c>
      <c r="B928" s="17">
        <f t="shared" si="69"/>
        <v>1.7782794100396739E-11</v>
      </c>
      <c r="C928" s="17">
        <f>(-data!$B$2)*((B928^3+data!$D$4*B928^2-(data!$F$2+data!$D$4*data!$A$2)*B928-data!$F$2*data!$D$4)/(B928^3+(data!$D$4+data!$C$2)*B928^2+(data!$D$4*data!$C$2-data!$R$2)*B928-data!$D$4*data!$F$2))</f>
        <v>10.682485260763823</v>
      </c>
      <c r="D928" s="4">
        <f>(-data!$B$2)*((B928^3+data!$E$4*B928^2-(data!$F$2+data!$E$4*data!$A$2)*B928-data!$F$2*data!$E$4)/(B928^3+(data!$E$4+data!$C$2)*B928^2+(data!$E$4*data!$C$2-data!$R$2)*B928-data!$E$4*data!$F$2))</f>
        <v>10.682427806356989</v>
      </c>
      <c r="E928" s="18">
        <f>IF(OR(A928&lt;data!$G$2,A928 &gt;data!$H$2),"",A928)</f>
        <v>10.749999999999815</v>
      </c>
      <c r="F928" s="19">
        <f t="shared" si="68"/>
        <v>10.682485260763823</v>
      </c>
      <c r="G928" s="19">
        <f t="shared" si="70"/>
        <v>10.682427806356989</v>
      </c>
      <c r="H928" s="4" t="str">
        <f t="shared" si="71"/>
        <v/>
      </c>
      <c r="I928" s="4" t="e">
        <f>VLOOKUP(ROUND(A928,2),data!$B$6:$C$209,2,0)</f>
        <v>#N/A</v>
      </c>
      <c r="J928" s="4"/>
    </row>
    <row r="929" spans="1:10" x14ac:dyDescent="0.2">
      <c r="A929" s="17">
        <f>A928+data!$I$2</f>
        <v>10.759999999999815</v>
      </c>
      <c r="B929" s="17">
        <f t="shared" si="69"/>
        <v>1.7378008287501097E-11</v>
      </c>
      <c r="C929" s="17">
        <f>(-data!$B$2)*((B929^3+data!$D$4*B929^2-(data!$F$2+data!$D$4*data!$A$2)*B929-data!$F$2*data!$D$4)/(B929^3+(data!$D$4+data!$C$2)*B929^2+(data!$D$4*data!$C$2-data!$R$2)*B929-data!$D$4*data!$F$2))</f>
        <v>10.698567477288048</v>
      </c>
      <c r="D929" s="4">
        <f>(-data!$B$2)*((B929^3+data!$E$4*B929^2-(data!$F$2+data!$E$4*data!$A$2)*B929-data!$F$2*data!$E$4)/(B929^3+(data!$E$4+data!$C$2)*B929^2+(data!$E$4*data!$C$2-data!$R$2)*B929-data!$E$4*data!$F$2))</f>
        <v>10.69851129925846</v>
      </c>
      <c r="E929" s="18">
        <f>IF(OR(A929&lt;data!$G$2,A929 &gt;data!$H$2),"",A929)</f>
        <v>10.759999999999815</v>
      </c>
      <c r="F929" s="19">
        <f t="shared" si="68"/>
        <v>10.698567477288048</v>
      </c>
      <c r="G929" s="19">
        <f t="shared" si="70"/>
        <v>10.69851129925846</v>
      </c>
      <c r="H929" s="4" t="str">
        <f t="shared" si="71"/>
        <v/>
      </c>
      <c r="I929" s="4" t="e">
        <f>VLOOKUP(ROUND(A929,2),data!$B$6:$C$209,2,0)</f>
        <v>#N/A</v>
      </c>
      <c r="J929" s="4"/>
    </row>
    <row r="930" spans="1:10" x14ac:dyDescent="0.2">
      <c r="A930" s="17">
        <f>A929+data!$I$2</f>
        <v>10.769999999999815</v>
      </c>
      <c r="B930" s="17">
        <f t="shared" si="69"/>
        <v>1.6982436524624621E-11</v>
      </c>
      <c r="C930" s="17">
        <f>(-data!$B$2)*((B930^3+data!$D$4*B930^2-(data!$F$2+data!$D$4*data!$A$2)*B930-data!$F$2*data!$D$4)/(B930^3+(data!$D$4+data!$C$2)*B930^2+(data!$D$4*data!$C$2-data!$R$2)*B930-data!$D$4*data!$F$2))</f>
        <v>10.715033123462662</v>
      </c>
      <c r="D930" s="4">
        <f>(-data!$B$2)*((B930^3+data!$E$4*B930^2-(data!$F$2+data!$E$4*data!$A$2)*B930-data!$F$2*data!$E$4)/(B930^3+(data!$E$4+data!$C$2)*B930^2+(data!$E$4*data!$C$2-data!$R$2)*B930-data!$E$4*data!$F$2))</f>
        <v>10.714978192692007</v>
      </c>
      <c r="E930" s="18">
        <f>IF(OR(A930&lt;data!$G$2,A930 &gt;data!$H$2),"",A930)</f>
        <v>10.769999999999815</v>
      </c>
      <c r="F930" s="19">
        <f t="shared" si="68"/>
        <v>10.715033123462662</v>
      </c>
      <c r="G930" s="19">
        <f t="shared" si="70"/>
        <v>10.714978192692007</v>
      </c>
      <c r="H930" s="4" t="str">
        <f t="shared" si="71"/>
        <v/>
      </c>
      <c r="I930" s="4" t="e">
        <f>VLOOKUP(ROUND(A930,2),data!$B$6:$C$209,2,0)</f>
        <v>#N/A</v>
      </c>
      <c r="J930" s="4"/>
    </row>
    <row r="931" spans="1:10" x14ac:dyDescent="0.2">
      <c r="A931" s="17">
        <f>A930+data!$I$2</f>
        <v>10.779999999999815</v>
      </c>
      <c r="B931" s="17">
        <f t="shared" si="69"/>
        <v>1.6595869074382681E-11</v>
      </c>
      <c r="C931" s="17">
        <f>(-data!$B$2)*((B931^3+data!$D$4*B931^2-(data!$F$2+data!$D$4*data!$A$2)*B931-data!$F$2*data!$D$4)/(B931^3+(data!$D$4+data!$C$2)*B931^2+(data!$D$4*data!$C$2-data!$R$2)*B931-data!$D$4*data!$F$2))</f>
        <v>10.73189155403554</v>
      </c>
      <c r="D931" s="4">
        <f>(-data!$B$2)*((B931^3+data!$E$4*B931^2-(data!$F$2+data!$E$4*data!$A$2)*B931-data!$F$2*data!$E$4)/(B931^3+(data!$E$4+data!$C$2)*B931^2+(data!$E$4*data!$C$2-data!$R$2)*B931-data!$E$4*data!$F$2))</f>
        <v>10.731837842066689</v>
      </c>
      <c r="E931" s="18">
        <f>IF(OR(A931&lt;data!$G$2,A931 &gt;data!$H$2),"",A931)</f>
        <v>10.779999999999815</v>
      </c>
      <c r="F931" s="19">
        <f t="shared" si="68"/>
        <v>10.73189155403554</v>
      </c>
      <c r="G931" s="19">
        <f t="shared" si="70"/>
        <v>10.731837842066689</v>
      </c>
      <c r="H931" s="4" t="str">
        <f t="shared" si="71"/>
        <v/>
      </c>
      <c r="I931" s="4" t="e">
        <f>VLOOKUP(ROUND(A931,2),data!$B$6:$C$209,2,0)</f>
        <v>#N/A</v>
      </c>
      <c r="J931" s="4"/>
    </row>
    <row r="932" spans="1:10" x14ac:dyDescent="0.2">
      <c r="A932" s="17">
        <f>A931+data!$I$2</f>
        <v>10.789999999999814</v>
      </c>
      <c r="B932" s="17">
        <f t="shared" si="69"/>
        <v>1.6218100973596216E-11</v>
      </c>
      <c r="C932" s="17">
        <f>(-data!$B$2)*((B932^3+data!$D$4*B932^2-(data!$F$2+data!$D$4*data!$A$2)*B932-data!$F$2*data!$D$4)/(B932^3+(data!$D$4+data!$C$2)*B932^2+(data!$D$4*data!$C$2-data!$R$2)*B932-data!$D$4*data!$F$2))</f>
        <v>10.749152362161549</v>
      </c>
      <c r="D932" s="4">
        <f>(-data!$B$2)*((B932^3+data!$E$4*B932^2-(data!$F$2+data!$E$4*data!$A$2)*B932-data!$F$2*data!$E$4)/(B932^3+(data!$E$4+data!$C$2)*B932^2+(data!$E$4*data!$C$2-data!$R$2)*B932-data!$E$4*data!$F$2))</f>
        <v>10.749099841183485</v>
      </c>
      <c r="E932" s="18">
        <f>IF(OR(A932&lt;data!$G$2,A932 &gt;data!$H$2),"",A932)</f>
        <v>10.789999999999814</v>
      </c>
      <c r="F932" s="19">
        <f t="shared" si="68"/>
        <v>10.749152362161549</v>
      </c>
      <c r="G932" s="19">
        <f t="shared" si="70"/>
        <v>10.749099841183485</v>
      </c>
      <c r="H932" s="4" t="str">
        <f t="shared" si="71"/>
        <v/>
      </c>
      <c r="I932" s="4" t="e">
        <f>VLOOKUP(ROUND(A932,2),data!$B$6:$C$209,2,0)</f>
        <v>#N/A</v>
      </c>
      <c r="J932" s="4"/>
    </row>
    <row r="933" spans="1:10" x14ac:dyDescent="0.2">
      <c r="A933" s="17">
        <f>A932+data!$I$2</f>
        <v>10.799999999999814</v>
      </c>
      <c r="B933" s="17">
        <f t="shared" si="69"/>
        <v>1.5848931924617893E-11</v>
      </c>
      <c r="C933" s="17">
        <f>(-data!$B$2)*((B933^3+data!$D$4*B933^2-(data!$F$2+data!$D$4*data!$A$2)*B933-data!$F$2*data!$D$4)/(B933^3+(data!$D$4+data!$C$2)*B933^2+(data!$D$4*data!$C$2-data!$R$2)*B933-data!$D$4*data!$F$2))</f>
        <v>10.766825385962234</v>
      </c>
      <c r="D933" s="4">
        <f>(-data!$B$2)*((B933^3+data!$E$4*B933^2-(data!$F$2+data!$E$4*data!$A$2)*B933-data!$F$2*data!$E$4)/(B933^3+(data!$E$4+data!$C$2)*B933^2+(data!$E$4*data!$C$2-data!$R$2)*B933-data!$E$4*data!$F$2))</f>
        <v>10.766774028795295</v>
      </c>
      <c r="E933" s="18">
        <f>IF(OR(A933&lt;data!$G$2,A933 &gt;data!$H$2),"",A933)</f>
        <v>10.799999999999814</v>
      </c>
      <c r="F933" s="19">
        <f t="shared" si="68"/>
        <v>10.766825385962234</v>
      </c>
      <c r="G933" s="19">
        <f t="shared" si="70"/>
        <v>10.766774028795295</v>
      </c>
      <c r="H933" s="4" t="str">
        <f t="shared" si="71"/>
        <v/>
      </c>
      <c r="I933" s="4" t="e">
        <f>VLOOKUP(ROUND(A933,2),data!$B$6:$C$209,2,0)</f>
        <v>#N/A</v>
      </c>
      <c r="J933" s="4"/>
    </row>
    <row r="934" spans="1:10" x14ac:dyDescent="0.2">
      <c r="A934" s="17">
        <f>A933+data!$I$2</f>
        <v>10.809999999999814</v>
      </c>
      <c r="B934" s="17">
        <f t="shared" si="69"/>
        <v>1.548816618913142E-11</v>
      </c>
      <c r="C934" s="17">
        <f>(-data!$B$2)*((B934^3+data!$D$4*B934^2-(data!$F$2+data!$D$4*data!$A$2)*B934-data!$F$2*data!$D$4)/(B934^3+(data!$D$4+data!$C$2)*B934^2+(data!$D$4*data!$C$2-data!$R$2)*B934-data!$D$4*data!$F$2))</f>
        <v>10.784920715288655</v>
      </c>
      <c r="D934" s="4">
        <f>(-data!$B$2)*((B934^3+data!$E$4*B934^2-(data!$F$2+data!$E$4*data!$A$2)*B934-data!$F$2*data!$E$4)/(B934^3+(data!$E$4+data!$C$2)*B934^2+(data!$E$4*data!$C$2-data!$R$2)*B934-data!$E$4*data!$F$2))</f>
        <v>10.784870495370118</v>
      </c>
      <c r="E934" s="18">
        <f>IF(OR(A934&lt;data!$G$2,A934 &gt;data!$H$2),"",A934)</f>
        <v>10.809999999999814</v>
      </c>
      <c r="F934" s="19">
        <f t="shared" si="68"/>
        <v>10.784920715288655</v>
      </c>
      <c r="G934" s="19">
        <f t="shared" si="70"/>
        <v>10.784870495370118</v>
      </c>
      <c r="H934" s="4" t="str">
        <f t="shared" si="71"/>
        <v/>
      </c>
      <c r="I934" s="4" t="e">
        <f>VLOOKUP(ROUND(A934,2),data!$B$6:$C$209,2,0)</f>
        <v>#N/A</v>
      </c>
      <c r="J934" s="4"/>
    </row>
    <row r="935" spans="1:10" x14ac:dyDescent="0.2">
      <c r="A935" s="17">
        <f>A934+data!$I$2</f>
        <v>10.819999999999814</v>
      </c>
      <c r="B935" s="17">
        <f t="shared" si="69"/>
        <v>1.5135612484368538E-11</v>
      </c>
      <c r="C935" s="17">
        <f>(-data!$B$2)*((B935^3+data!$D$4*B935^2-(data!$F$2+data!$D$4*data!$A$2)*B935-data!$F$2*data!$D$4)/(B935^3+(data!$D$4+data!$C$2)*B935^2+(data!$D$4*data!$C$2-data!$R$2)*B935-data!$D$4*data!$F$2))</f>
        <v>10.803448698694732</v>
      </c>
      <c r="D935" s="4">
        <f>(-data!$B$2)*((B935^3+data!$E$4*B935^2-(data!$F$2+data!$E$4*data!$A$2)*B935-data!$F$2*data!$E$4)/(B935^3+(data!$E$4+data!$C$2)*B935^2+(data!$E$4*data!$C$2-data!$R$2)*B935-data!$E$4*data!$F$2))</f>
        <v>10.803399590064735</v>
      </c>
      <c r="E935" s="18">
        <f>IF(OR(A935&lt;data!$G$2,A935 &gt;data!$H$2),"",A935)</f>
        <v>10.819999999999814</v>
      </c>
      <c r="F935" s="19">
        <f t="shared" si="68"/>
        <v>10.803448698694732</v>
      </c>
      <c r="G935" s="19">
        <f t="shared" si="70"/>
        <v>10.803399590064735</v>
      </c>
      <c r="H935" s="4" t="str">
        <f t="shared" si="71"/>
        <v/>
      </c>
      <c r="I935" s="4" t="e">
        <f>VLOOKUP(ROUND(A935,2),data!$B$6:$C$209,2,0)</f>
        <v>#N/A</v>
      </c>
      <c r="J935" s="4"/>
    </row>
    <row r="936" spans="1:10" x14ac:dyDescent="0.2">
      <c r="A936" s="17">
        <f>A935+data!$I$2</f>
        <v>10.829999999999814</v>
      </c>
      <c r="B936" s="17">
        <f t="shared" si="69"/>
        <v>1.4791083881688386E-11</v>
      </c>
      <c r="C936" s="17">
        <f>(-data!$B$2)*((B936^3+data!$D$4*B936^2-(data!$F$2+data!$D$4*data!$A$2)*B936-data!$F$2*data!$D$4)/(B936^3+(data!$D$4+data!$C$2)*B936^2+(data!$D$4*data!$C$2-data!$R$2)*B936-data!$D$4*data!$F$2))</f>
        <v>10.822419950628738</v>
      </c>
      <c r="D936" s="4">
        <f>(-data!$B$2)*((B936^3+data!$E$4*B936^2-(data!$F$2+data!$E$4*data!$A$2)*B936-data!$F$2*data!$E$4)/(B936^3+(data!$E$4+data!$C$2)*B936^2+(data!$E$4*data!$C$2-data!$R$2)*B936-data!$E$4*data!$F$2))</f>
        <v>10.822371927916494</v>
      </c>
      <c r="E936" s="18">
        <f>IF(OR(A936&lt;data!$G$2,A936 &gt;data!$H$2),"",A936)</f>
        <v>10.829999999999814</v>
      </c>
      <c r="F936" s="19">
        <f t="shared" si="68"/>
        <v>10.822419950628738</v>
      </c>
      <c r="G936" s="19">
        <f t="shared" si="70"/>
        <v>10.822371927916494</v>
      </c>
      <c r="H936" s="4" t="str">
        <f t="shared" si="71"/>
        <v/>
      </c>
      <c r="I936" s="4" t="e">
        <f>VLOOKUP(ROUND(A936,2),data!$B$6:$C$209,2,0)</f>
        <v>#N/A</v>
      </c>
      <c r="J936" s="4"/>
    </row>
    <row r="937" spans="1:10" x14ac:dyDescent="0.2">
      <c r="A937" s="17">
        <f>A936+data!$I$2</f>
        <v>10.839999999999813</v>
      </c>
      <c r="B937" s="17">
        <f t="shared" si="69"/>
        <v>1.4454397707465444E-11</v>
      </c>
      <c r="C937" s="17">
        <f>(-data!$B$2)*((B937^3+data!$D$4*B937^2-(data!$F$2+data!$D$4*data!$A$2)*B937-data!$F$2*data!$D$4)/(B937^3+(data!$D$4+data!$C$2)*B937^2+(data!$D$4*data!$C$2-data!$R$2)*B937-data!$D$4*data!$F$2))</f>
        <v>10.841845358850852</v>
      </c>
      <c r="D937" s="4">
        <f>(-data!$B$2)*((B937^3+data!$E$4*B937^2-(data!$F$2+data!$E$4*data!$A$2)*B937-data!$F$2*data!$E$4)/(B937^3+(data!$E$4+data!$C$2)*B937^2+(data!$E$4*data!$C$2-data!$R$2)*B937-data!$E$4*data!$F$2))</f>
        <v>10.841798397261204</v>
      </c>
      <c r="E937" s="18">
        <f>IF(OR(A937&lt;data!$G$2,A937 &gt;data!$H$2),"",A937)</f>
        <v>10.839999999999813</v>
      </c>
      <c r="F937" s="19">
        <f t="shared" si="68"/>
        <v>10.841845358850852</v>
      </c>
      <c r="G937" s="19">
        <f t="shared" si="70"/>
        <v>10.841798397261204</v>
      </c>
      <c r="H937" s="4" t="str">
        <f t="shared" si="71"/>
        <v/>
      </c>
      <c r="I937" s="4" t="e">
        <f>VLOOKUP(ROUND(A937,2),data!$B$6:$C$209,2,0)</f>
        <v>#N/A</v>
      </c>
      <c r="J937" s="4"/>
    </row>
    <row r="938" spans="1:10" x14ac:dyDescent="0.2">
      <c r="A938" s="17">
        <f>A937+data!$I$2</f>
        <v>10.849999999999813</v>
      </c>
      <c r="B938" s="17">
        <f t="shared" si="69"/>
        <v>1.4125375446233575E-11</v>
      </c>
      <c r="C938" s="17">
        <f>(-data!$B$2)*((B938^3+data!$D$4*B938^2-(data!$F$2+data!$D$4*data!$A$2)*B938-data!$F$2*data!$D$4)/(B938^3+(data!$D$4+data!$C$2)*B938^2+(data!$D$4*data!$C$2-data!$R$2)*B938-data!$D$4*data!$F$2))</f>
        <v>10.861736092085144</v>
      </c>
      <c r="D938" s="4">
        <f>(-data!$B$2)*((B938^3+data!$E$4*B938^2-(data!$F$2+data!$E$4*data!$A$2)*B938-data!$F$2*data!$E$4)/(B938^3+(data!$E$4+data!$C$2)*B938^2+(data!$E$4*data!$C$2-data!$R$2)*B938-data!$E$4*data!$F$2))</f>
        <v>10.861690167385404</v>
      </c>
      <c r="E938" s="18">
        <f>IF(OR(A938&lt;data!$G$2,A938 &gt;data!$H$2),"",A938)</f>
        <v>10.849999999999813</v>
      </c>
      <c r="F938" s="19">
        <f t="shared" si="68"/>
        <v>10.861736092085144</v>
      </c>
      <c r="G938" s="19">
        <f t="shared" si="70"/>
        <v>10.861690167385404</v>
      </c>
      <c r="H938" s="4" t="str">
        <f t="shared" si="71"/>
        <v/>
      </c>
      <c r="I938" s="4" t="e">
        <f>VLOOKUP(ROUND(A938,2),data!$B$6:$C$209,2,0)</f>
        <v>#N/A</v>
      </c>
      <c r="J938" s="4"/>
    </row>
    <row r="939" spans="1:10" x14ac:dyDescent="0.2">
      <c r="A939" s="17">
        <f>A938+data!$I$2</f>
        <v>10.859999999999813</v>
      </c>
      <c r="B939" s="17">
        <f t="shared" si="69"/>
        <v>1.3803842646034745E-11</v>
      </c>
      <c r="C939" s="17">
        <f>(-data!$B$2)*((B939^3+data!$D$4*B939^2-(data!$F$2+data!$D$4*data!$A$2)*B939-data!$F$2*data!$D$4)/(B939^3+(data!$D$4+data!$C$2)*B939^2+(data!$D$4*data!$C$2-data!$R$2)*B939-data!$D$4*data!$F$2))</f>
        <v>10.882103607914575</v>
      </c>
      <c r="D939" s="4">
        <f>(-data!$B$2)*((B939^3+data!$E$4*B939^2-(data!$F$2+data!$E$4*data!$A$2)*B939-data!$F$2*data!$E$4)/(B939^3+(data!$E$4+data!$C$2)*B939^2+(data!$E$4*data!$C$2-data!$R$2)*B939-data!$E$4*data!$F$2))</f>
        <v>10.882058696421684</v>
      </c>
      <c r="E939" s="18">
        <f>IF(OR(A939&lt;data!$G$2,A939 &gt;data!$H$2),"",A939)</f>
        <v>10.859999999999813</v>
      </c>
      <c r="F939" s="19">
        <f t="shared" si="68"/>
        <v>10.882103607914575</v>
      </c>
      <c r="G939" s="19">
        <f t="shared" si="70"/>
        <v>10.882058696421684</v>
      </c>
      <c r="H939" s="4" t="str">
        <f t="shared" si="71"/>
        <v/>
      </c>
      <c r="I939" s="4" t="e">
        <f>VLOOKUP(ROUND(A939,2),data!$B$6:$C$209,2,0)</f>
        <v>#N/A</v>
      </c>
      <c r="J939" s="4"/>
    </row>
    <row r="940" spans="1:10" x14ac:dyDescent="0.2">
      <c r="A940" s="17">
        <f>A939+data!$I$2</f>
        <v>10.869999999999813</v>
      </c>
      <c r="B940" s="17">
        <f t="shared" si="69"/>
        <v>1.3489628825922345E-11</v>
      </c>
      <c r="C940" s="17">
        <f>(-data!$B$2)*((B940^3+data!$D$4*B940^2-(data!$F$2+data!$D$4*data!$A$2)*B940-data!$F$2*data!$D$4)/(B940^3+(data!$D$4+data!$C$2)*B940^2+(data!$D$4*data!$C$2-data!$R$2)*B940-data!$D$4*data!$F$2))</f>
        <v>10.902959660928106</v>
      </c>
      <c r="D940" s="4">
        <f>(-data!$B$2)*((B940^3+data!$E$4*B940^2-(data!$F$2+data!$E$4*data!$A$2)*B940-data!$F$2*data!$E$4)/(B940^3+(data!$E$4+data!$C$2)*B940^2+(data!$E$4*data!$C$2-data!$R$2)*B940-data!$E$4*data!$F$2))</f>
        <v>10.902915739496056</v>
      </c>
      <c r="E940" s="18">
        <f>IF(OR(A940&lt;data!$G$2,A940 &gt;data!$H$2),"",A940)</f>
        <v>10.869999999999813</v>
      </c>
      <c r="F940" s="19">
        <f t="shared" si="68"/>
        <v>10.902959660928106</v>
      </c>
      <c r="G940" s="19">
        <f t="shared" si="70"/>
        <v>10.902915739496056</v>
      </c>
      <c r="H940" s="4" t="str">
        <f t="shared" si="71"/>
        <v/>
      </c>
      <c r="I940" s="4" t="e">
        <f>VLOOKUP(ROUND(A940,2),data!$B$6:$C$209,2,0)</f>
        <v>#N/A</v>
      </c>
      <c r="J940" s="4"/>
    </row>
    <row r="941" spans="1:10" x14ac:dyDescent="0.2">
      <c r="A941" s="17">
        <f>A940+data!$I$2</f>
        <v>10.879999999999812</v>
      </c>
      <c r="B941" s="17">
        <f t="shared" si="69"/>
        <v>1.3182567385569751E-11</v>
      </c>
      <c r="C941" s="17">
        <f>(-data!$B$2)*((B941^3+data!$D$4*B941^2-(data!$F$2+data!$D$4*data!$A$2)*B941-data!$F$2*data!$D$4)/(B941^3+(data!$D$4+data!$C$2)*B941^2+(data!$D$4*data!$C$2-data!$R$2)*B941-data!$D$4*data!$F$2))</f>
        <v>10.92431631112931</v>
      </c>
      <c r="D941" s="4">
        <f>(-data!$B$2)*((B941^3+data!$E$4*B941^2-(data!$F$2+data!$E$4*data!$A$2)*B941-data!$F$2*data!$E$4)/(B941^3+(data!$E$4+data!$C$2)*B941^2+(data!$E$4*data!$C$2-data!$R$2)*B941-data!$E$4*data!$F$2))</f>
        <v>10.924273357136876</v>
      </c>
      <c r="E941" s="18">
        <f>IF(OR(A941&lt;data!$G$2,A941 &gt;data!$H$2),"",A941)</f>
        <v>10.879999999999812</v>
      </c>
      <c r="F941" s="19">
        <f t="shared" si="68"/>
        <v>10.92431631112931</v>
      </c>
      <c r="G941" s="19">
        <f t="shared" si="70"/>
        <v>10.924273357136876</v>
      </c>
      <c r="H941" s="4" t="str">
        <f t="shared" si="71"/>
        <v/>
      </c>
      <c r="I941" s="4" t="e">
        <f>VLOOKUP(ROUND(A941,2),data!$B$6:$C$209,2,0)</f>
        <v>#N/A</v>
      </c>
      <c r="J941" s="4"/>
    </row>
    <row r="942" spans="1:10" x14ac:dyDescent="0.2">
      <c r="A942" s="17">
        <f>A941+data!$I$2</f>
        <v>10.889999999999812</v>
      </c>
      <c r="B942" s="17">
        <f t="shared" si="69"/>
        <v>1.2882495516936891E-11</v>
      </c>
      <c r="C942" s="17">
        <f>(-data!$B$2)*((B942^3+data!$D$4*B942^2-(data!$F$2+data!$D$4*data!$A$2)*B942-data!$F$2*data!$D$4)/(B942^3+(data!$D$4+data!$C$2)*B942^2+(data!$D$4*data!$C$2-data!$R$2)*B942-data!$D$4*data!$F$2))</f>
        <v>10.946185932616309</v>
      </c>
      <c r="D942" s="4">
        <f>(-data!$B$2)*((B942^3+data!$E$4*B942^2-(data!$F$2+data!$E$4*data!$A$2)*B942-data!$F$2*data!$E$4)/(B942^3+(data!$E$4+data!$C$2)*B942^2+(data!$E$4*data!$C$2-data!$R$2)*B942-data!$E$4*data!$F$2))</f>
        <v>10.94614392395504</v>
      </c>
      <c r="E942" s="18">
        <f>IF(OR(A942&lt;data!$G$2,A942 &gt;data!$H$2),"",A942)</f>
        <v>10.889999999999812</v>
      </c>
      <c r="F942" s="19">
        <f t="shared" si="68"/>
        <v>10.946185932616309</v>
      </c>
      <c r="G942" s="19">
        <f t="shared" si="70"/>
        <v>10.94614392395504</v>
      </c>
      <c r="H942" s="4" t="str">
        <f t="shared" si="71"/>
        <v/>
      </c>
      <c r="I942" s="4" t="e">
        <f>VLOOKUP(ROUND(A942,2),data!$B$6:$C$209,2,0)</f>
        <v>#N/A</v>
      </c>
      <c r="J942" s="4"/>
    </row>
    <row r="943" spans="1:10" x14ac:dyDescent="0.2">
      <c r="A943" s="17">
        <f>A942+data!$I$2</f>
        <v>10.899999999999812</v>
      </c>
      <c r="B943" s="17">
        <f t="shared" si="69"/>
        <v>1.2589254117947096E-11</v>
      </c>
      <c r="C943" s="17">
        <f>(-data!$B$2)*((B943^3+data!$D$4*B943^2-(data!$F$2+data!$D$4*data!$A$2)*B943-data!$F$2*data!$D$4)/(B943^3+(data!$D$4+data!$C$2)*B943^2+(data!$D$4*data!$C$2-data!$R$2)*B943-data!$D$4*data!$F$2))</f>
        <v>10.968581222543344</v>
      </c>
      <c r="D943" s="4">
        <f>(-data!$B$2)*((B943^3+data!$E$4*B943^2-(data!$F$2+data!$E$4*data!$A$2)*B943-data!$F$2*data!$E$4)/(B943^3+(data!$E$4+data!$C$2)*B943^2+(data!$E$4*data!$C$2-data!$R$2)*B943-data!$E$4*data!$F$2))</f>
        <v>10.96854013760584</v>
      </c>
      <c r="E943" s="18">
        <f>IF(OR(A943&lt;data!$G$2,A943 &gt;data!$H$2),"",A943)</f>
        <v>10.899999999999812</v>
      </c>
      <c r="F943" s="19">
        <f t="shared" si="68"/>
        <v>10.968581222543344</v>
      </c>
      <c r="G943" s="19">
        <f t="shared" si="70"/>
        <v>10.96854013760584</v>
      </c>
      <c r="H943" s="4" t="str">
        <f t="shared" si="71"/>
        <v/>
      </c>
      <c r="I943" s="4" t="e">
        <f>VLOOKUP(ROUND(A943,2),data!$B$6:$C$209,2,0)</f>
        <v>#N/A</v>
      </c>
      <c r="J943" s="4"/>
    </row>
    <row r="944" spans="1:10" x14ac:dyDescent="0.2">
      <c r="A944" s="17">
        <f>A943+data!$I$2</f>
        <v>10.909999999999812</v>
      </c>
      <c r="B944" s="17">
        <f t="shared" si="69"/>
        <v>1.2302687708129117E-11</v>
      </c>
      <c r="C944" s="17">
        <f>(-data!$B$2)*((B944^3+data!$D$4*B944^2-(data!$F$2+data!$D$4*data!$A$2)*B944-data!$F$2*data!$D$4)/(B944^3+(data!$D$4+data!$C$2)*B944^2+(data!$D$4*data!$C$2-data!$R$2)*B944-data!$D$4*data!$F$2))</f>
        <v>10.991515210374676</v>
      </c>
      <c r="D944" s="4">
        <f>(-data!$B$2)*((B944^3+data!$E$4*B944^2-(data!$F$2+data!$E$4*data!$A$2)*B944-data!$F$2*data!$E$4)/(B944^3+(data!$E$4+data!$C$2)*B944^2+(data!$E$4*data!$C$2-data!$R$2)*B944-data!$E$4*data!$F$2))</f>
        <v>10.991475028043114</v>
      </c>
      <c r="E944" s="18">
        <f>IF(OR(A944&lt;data!$G$2,A944 &gt;data!$H$2),"",A944)</f>
        <v>10.909999999999812</v>
      </c>
      <c r="F944" s="19">
        <f t="shared" si="68"/>
        <v>10.991515210374676</v>
      </c>
      <c r="G944" s="19">
        <f t="shared" si="70"/>
        <v>10.991475028043114</v>
      </c>
      <c r="H944" s="4" t="str">
        <f t="shared" si="71"/>
        <v/>
      </c>
      <c r="I944" s="4" t="e">
        <f>VLOOKUP(ROUND(A944,2),data!$B$6:$C$209,2,0)</f>
        <v>#N/A</v>
      </c>
      <c r="J944" s="4"/>
    </row>
    <row r="945" spans="1:10" x14ac:dyDescent="0.2">
      <c r="A945" s="17">
        <f>A944+data!$I$2</f>
        <v>10.919999999999812</v>
      </c>
      <c r="B945" s="17">
        <f t="shared" si="69"/>
        <v>1.2022644346179313E-11</v>
      </c>
      <c r="C945" s="17">
        <f>(-data!$B$2)*((B945^3+data!$D$4*B945^2-(data!$F$2+data!$D$4*data!$A$2)*B945-data!$F$2*data!$D$4)/(B945^3+(data!$D$4+data!$C$2)*B945^2+(data!$D$4*data!$C$2-data!$R$2)*B945-data!$D$4*data!$F$2))</f>
        <v>11.015001267442033</v>
      </c>
      <c r="D945" s="4">
        <f>(-data!$B$2)*((B945^3+data!$E$4*B945^2-(data!$F$2+data!$E$4*data!$A$2)*B945-data!$F$2*data!$E$4)/(B945^3+(data!$E$4+data!$C$2)*B945^2+(data!$E$4*data!$C$2-data!$R$2)*B945-data!$E$4*data!$F$2))</f>
        <v>11.014961967076975</v>
      </c>
      <c r="E945" s="18">
        <f>IF(OR(A945&lt;data!$G$2,A945 &gt;data!$H$2),"",A945)</f>
        <v>10.919999999999812</v>
      </c>
      <c r="F945" s="19">
        <f t="shared" si="68"/>
        <v>11.015001267442033</v>
      </c>
      <c r="G945" s="19">
        <f t="shared" si="70"/>
        <v>11.014961967076975</v>
      </c>
      <c r="H945" s="4" t="str">
        <f t="shared" si="71"/>
        <v/>
      </c>
      <c r="I945" s="4" t="e">
        <f>VLOOKUP(ROUND(A945,2),data!$B$6:$C$209,2,0)</f>
        <v>#N/A</v>
      </c>
      <c r="J945" s="4"/>
    </row>
    <row r="946" spans="1:10" x14ac:dyDescent="0.2">
      <c r="A946" s="17">
        <f>A945+data!$I$2</f>
        <v>10.929999999999811</v>
      </c>
      <c r="B946" s="17">
        <f t="shared" si="69"/>
        <v>1.1748975549400362E-11</v>
      </c>
      <c r="C946" s="17">
        <f>(-data!$B$2)*((B946^3+data!$D$4*B946^2-(data!$F$2+data!$D$4*data!$A$2)*B946-data!$F$2*data!$D$4)/(B946^3+(data!$D$4+data!$C$2)*B946^2+(data!$D$4*data!$C$2-data!$R$2)*B946-data!$D$4*data!$F$2))</f>
        <v>11.039053116817309</v>
      </c>
      <c r="D946" s="4">
        <f>(-data!$B$2)*((B946^3+data!$E$4*B946^2-(data!$F$2+data!$E$4*data!$A$2)*B946-data!$F$2*data!$E$4)/(B946^3+(data!$E$4+data!$C$2)*B946^2+(data!$E$4*data!$C$2-data!$R$2)*B946-data!$E$4*data!$F$2))</f>
        <v>11.039014678246746</v>
      </c>
      <c r="E946" s="18">
        <f>IF(OR(A946&lt;data!$G$2,A946 &gt;data!$H$2),"",A946)</f>
        <v>10.929999999999811</v>
      </c>
      <c r="F946" s="19">
        <f t="shared" si="68"/>
        <v>11.039053116817309</v>
      </c>
      <c r="G946" s="19">
        <f t="shared" si="70"/>
        <v>11.039014678246746</v>
      </c>
      <c r="H946" s="4" t="str">
        <f t="shared" si="71"/>
        <v/>
      </c>
      <c r="I946" s="4" t="e">
        <f>VLOOKUP(ROUND(A946,2),data!$B$6:$C$209,2,0)</f>
        <v>#N/A</v>
      </c>
      <c r="J946" s="4"/>
    </row>
    <row r="947" spans="1:10" x14ac:dyDescent="0.2">
      <c r="A947" s="17">
        <f>A946+data!$I$2</f>
        <v>10.939999999999811</v>
      </c>
      <c r="B947" s="17">
        <f t="shared" si="69"/>
        <v>1.148153621497378E-11</v>
      </c>
      <c r="C947" s="17">
        <f>(-data!$B$2)*((B947^3+data!$D$4*B947^2-(data!$F$2+data!$D$4*data!$A$2)*B947-data!$F$2*data!$D$4)/(B947^3+(data!$D$4+data!$C$2)*B947^2+(data!$D$4*data!$C$2-data!$R$2)*B947-data!$D$4*data!$F$2))</f>
        <v>11.063684843512759</v>
      </c>
      <c r="D947" s="4">
        <f>(-data!$B$2)*((B947^3+data!$E$4*B947^2-(data!$F$2+data!$E$4*data!$A$2)*B947-data!$F$2*data!$E$4)/(B947^3+(data!$E$4+data!$C$2)*B947^2+(data!$E$4*data!$C$2-data!$R$2)*B947-data!$E$4*data!$F$2))</f>
        <v>11.063647247021398</v>
      </c>
      <c r="E947" s="18">
        <f>IF(OR(A947&lt;data!$G$2,A947 &gt;data!$H$2),"",A947)</f>
        <v>10.939999999999811</v>
      </c>
      <c r="F947" s="19">
        <f t="shared" si="68"/>
        <v>11.063684843512759</v>
      </c>
      <c r="G947" s="19">
        <f t="shared" si="70"/>
        <v>11.063647247021398</v>
      </c>
      <c r="H947" s="4" t="str">
        <f t="shared" si="71"/>
        <v/>
      </c>
      <c r="I947" s="4" t="e">
        <f>VLOOKUP(ROUND(A947,2),data!$B$6:$C$209,2,0)</f>
        <v>#N/A</v>
      </c>
      <c r="J947" s="4"/>
    </row>
    <row r="948" spans="1:10" x14ac:dyDescent="0.2">
      <c r="A948" s="17">
        <f>A947+data!$I$2</f>
        <v>10.949999999999811</v>
      </c>
      <c r="B948" s="17">
        <f t="shared" si="69"/>
        <v>1.1220184543024474E-11</v>
      </c>
      <c r="C948" s="17">
        <f>(-data!$B$2)*((B948^3+data!$D$4*B948^2-(data!$F$2+data!$D$4*data!$A$2)*B948-data!$F$2*data!$D$4)/(B948^3+(data!$D$4+data!$C$2)*B948^2+(data!$D$4*data!$C$2-data!$R$2)*B948-data!$D$4*data!$F$2))</f>
        <v>11.088910905021452</v>
      </c>
      <c r="D948" s="4">
        <f>(-data!$B$2)*((B948^3+data!$E$4*B948^2-(data!$F$2+data!$E$4*data!$A$2)*B948-data!$F$2*data!$E$4)/(B948^3+(data!$E$4+data!$C$2)*B948^2+(data!$E$4*data!$C$2-data!$R$2)*B948-data!$E$4*data!$F$2))</f>
        <v>11.088874131340265</v>
      </c>
      <c r="E948" s="18">
        <f>IF(OR(A948&lt;data!$G$2,A948 &gt;data!$H$2),"",A948)</f>
        <v>10.949999999999811</v>
      </c>
      <c r="F948" s="19">
        <f t="shared" si="68"/>
        <v>11.088910905021452</v>
      </c>
      <c r="G948" s="19">
        <f t="shared" si="70"/>
        <v>11.088874131340265</v>
      </c>
      <c r="H948" s="4" t="str">
        <f t="shared" si="71"/>
        <v/>
      </c>
      <c r="I948" s="4" t="e">
        <f>VLOOKUP(ROUND(A948,2),data!$B$6:$C$209,2,0)</f>
        <v>#N/A</v>
      </c>
      <c r="J948" s="4"/>
    </row>
    <row r="949" spans="1:10" x14ac:dyDescent="0.2">
      <c r="A949" s="17">
        <f>A948+data!$I$2</f>
        <v>10.959999999999811</v>
      </c>
      <c r="B949" s="17">
        <f t="shared" si="69"/>
        <v>1.0964781961436581E-11</v>
      </c>
      <c r="C949" s="17">
        <f>(-data!$B$2)*((B949^3+data!$D$4*B949^2-(data!$F$2+data!$D$4*data!$A$2)*B949-data!$F$2*data!$D$4)/(B949^3+(data!$D$4+data!$C$2)*B949^2+(data!$D$4*data!$C$2-data!$R$2)*B949-data!$D$4*data!$F$2))</f>
        <v>11.114746142211395</v>
      </c>
      <c r="D949" s="4">
        <f>(-data!$B$2)*((B949^3+data!$E$4*B949^2-(data!$F$2+data!$E$4*data!$A$2)*B949-data!$F$2*data!$E$4)/(B949^3+(data!$E$4+data!$C$2)*B949^2+(data!$E$4*data!$C$2-data!$R$2)*B949-data!$E$4*data!$F$2))</f>
        <v>11.114710172507387</v>
      </c>
      <c r="E949" s="18">
        <f>IF(OR(A949&lt;data!$G$2,A949 &gt;data!$H$2),"",A949)</f>
        <v>10.959999999999811</v>
      </c>
      <c r="F949" s="19">
        <f t="shared" si="68"/>
        <v>11.114746142211395</v>
      </c>
      <c r="G949" s="19">
        <f t="shared" si="70"/>
        <v>11.114710172507387</v>
      </c>
      <c r="H949" s="4" t="str">
        <f t="shared" si="71"/>
        <v/>
      </c>
      <c r="I949" s="4" t="e">
        <f>VLOOKUP(ROUND(A949,2),data!$B$6:$C$209,2,0)</f>
        <v>#N/A</v>
      </c>
      <c r="J949" s="4"/>
    </row>
    <row r="950" spans="1:10" x14ac:dyDescent="0.2">
      <c r="A950" s="17">
        <f>A949+data!$I$2</f>
        <v>10.969999999999811</v>
      </c>
      <c r="B950" s="17">
        <f t="shared" si="69"/>
        <v>1.0715193052380726E-11</v>
      </c>
      <c r="C950" s="17">
        <f>(-data!$B$2)*((B950^3+data!$D$4*B950^2-(data!$F$2+data!$D$4*data!$A$2)*B950-data!$F$2*data!$D$4)/(B950^3+(data!$D$4+data!$C$2)*B950^2+(data!$D$4*data!$C$2-data!$R$2)*B950-data!$D$4*data!$F$2))</f>
        <v>11.141205790587305</v>
      </c>
      <c r="D950" s="4">
        <f>(-data!$B$2)*((B950^3+data!$E$4*B950^2-(data!$F$2+data!$E$4*data!$A$2)*B950-data!$F$2*data!$E$4)/(B950^3+(data!$E$4+data!$C$2)*B950^2+(data!$E$4*data!$C$2-data!$R$2)*B950-data!$E$4*data!$F$2))</f>
        <v>11.141170606453509</v>
      </c>
      <c r="E950" s="18">
        <f>IF(OR(A950&lt;data!$G$2,A950 &gt;data!$H$2),"",A950)</f>
        <v>10.969999999999811</v>
      </c>
      <c r="F950" s="19">
        <f t="shared" si="68"/>
        <v>11.141205790587305</v>
      </c>
      <c r="G950" s="19">
        <f t="shared" si="70"/>
        <v>11.141170606453509</v>
      </c>
      <c r="H950" s="4" t="str">
        <f t="shared" si="71"/>
        <v/>
      </c>
      <c r="I950" s="4" t="e">
        <f>VLOOKUP(ROUND(A950,2),data!$B$6:$C$209,2,0)</f>
        <v>#N/A</v>
      </c>
      <c r="J950" s="4"/>
    </row>
    <row r="951" spans="1:10" x14ac:dyDescent="0.2">
      <c r="A951" s="17">
        <f>A950+data!$I$2</f>
        <v>10.97999999999981</v>
      </c>
      <c r="B951" s="17">
        <f t="shared" si="69"/>
        <v>1.0471285480513553E-11</v>
      </c>
      <c r="C951" s="17">
        <f>(-data!$B$2)*((B951^3+data!$D$4*B951^2-(data!$F$2+data!$D$4*data!$A$2)*B951-data!$F$2*data!$D$4)/(B951^3+(data!$D$4+data!$C$2)*B951^2+(data!$D$4*data!$C$2-data!$R$2)*B951-data!$D$4*data!$F$2))</f>
        <v>11.168305491934666</v>
      </c>
      <c r="D951" s="4">
        <f>(-data!$B$2)*((B951^3+data!$E$4*B951^2-(data!$F$2+data!$E$4*data!$A$2)*B951-data!$F$2*data!$E$4)/(B951^3+(data!$E$4+data!$C$2)*B951^2+(data!$E$4*data!$C$2-data!$R$2)*B951-data!$E$4*data!$F$2))</f>
        <v>11.168271075380392</v>
      </c>
      <c r="E951" s="18">
        <f>IF(OR(A951&lt;data!$G$2,A951 &gt;data!$H$2),"",A951)</f>
        <v>10.97999999999981</v>
      </c>
      <c r="F951" s="19">
        <f t="shared" si="68"/>
        <v>11.168305491934666</v>
      </c>
      <c r="G951" s="19">
        <f t="shared" si="70"/>
        <v>11.168271075380392</v>
      </c>
      <c r="H951" s="4" t="str">
        <f t="shared" si="71"/>
        <v/>
      </c>
      <c r="I951" s="4" t="e">
        <f>VLOOKUP(ROUND(A951,2),data!$B$6:$C$209,2,0)</f>
        <v>#N/A</v>
      </c>
      <c r="J951" s="4"/>
    </row>
    <row r="952" spans="1:10" x14ac:dyDescent="0.2">
      <c r="A952" s="17">
        <f>A951+data!$I$2</f>
        <v>10.98999999999981</v>
      </c>
      <c r="B952" s="17">
        <f t="shared" si="69"/>
        <v>1.0232929922811998E-11</v>
      </c>
      <c r="C952" s="17">
        <f>(-data!$B$2)*((B952^3+data!$D$4*B952^2-(data!$F$2+data!$D$4*data!$A$2)*B952-data!$F$2*data!$D$4)/(B952^3+(data!$D$4+data!$C$2)*B952^2+(data!$D$4*data!$C$2-data!$R$2)*B952-data!$D$4*data!$F$2))</f>
        <v>11.196061306361385</v>
      </c>
      <c r="D952" s="4">
        <f>(-data!$B$2)*((B952^3+data!$E$4*B952^2-(data!$F$2+data!$E$4*data!$A$2)*B952-data!$F$2*data!$E$4)/(B952^3+(data!$E$4+data!$C$2)*B952^2+(data!$E$4*data!$C$2-data!$R$2)*B952-data!$E$4*data!$F$2))</f>
        <v>11.196027639802647</v>
      </c>
      <c r="E952" s="18">
        <f>IF(OR(A952&lt;data!$G$2,A952 &gt;data!$H$2),"",A952)</f>
        <v>10.98999999999981</v>
      </c>
      <c r="F952" s="19">
        <f t="shared" si="68"/>
        <v>11.196061306361385</v>
      </c>
      <c r="G952" s="19">
        <f t="shared" si="70"/>
        <v>11.196027639802647</v>
      </c>
      <c r="H952" s="4" t="str">
        <f t="shared" si="71"/>
        <v/>
      </c>
      <c r="I952" s="4" t="e">
        <f>VLOOKUP(ROUND(A952,2),data!$B$6:$C$209,2,0)</f>
        <v>#N/A</v>
      </c>
      <c r="J952" s="4"/>
    </row>
    <row r="953" spans="1:10" x14ac:dyDescent="0.2">
      <c r="A953" s="17">
        <f>A952+data!$I$2</f>
        <v>10.99999999999981</v>
      </c>
      <c r="B953" s="17">
        <f t="shared" si="69"/>
        <v>1.0000000000004355E-11</v>
      </c>
      <c r="C953" s="17">
        <f>(-data!$B$2)*((B953^3+data!$D$4*B953^2-(data!$F$2+data!$D$4*data!$A$2)*B953-data!$F$2*data!$D$4)/(B953^3+(data!$D$4+data!$C$2)*B953^2+(data!$D$4*data!$C$2-data!$R$2)*B953-data!$D$4*data!$F$2))</f>
        <v>11.224489724753097</v>
      </c>
      <c r="D953" s="4">
        <f>(-data!$B$2)*((B953^3+data!$E$4*B953^2-(data!$F$2+data!$E$4*data!$A$2)*B953-data!$F$2*data!$E$4)/(B953^3+(data!$E$4+data!$C$2)*B953^2+(data!$E$4*data!$C$2-data!$R$2)*B953-data!$E$4*data!$F$2))</f>
        <v>11.224456791003304</v>
      </c>
      <c r="E953" s="18">
        <f>IF(OR(A953&lt;data!$G$2,A953 &gt;data!$H$2),"",A953)</f>
        <v>10.99999999999981</v>
      </c>
      <c r="F953" s="19">
        <f t="shared" si="68"/>
        <v>11.224489724753097</v>
      </c>
      <c r="G953" s="19">
        <f t="shared" si="70"/>
        <v>11.224456791003304</v>
      </c>
      <c r="H953" s="4" t="str">
        <f t="shared" si="71"/>
        <v/>
      </c>
      <c r="I953" s="4" t="e">
        <f>VLOOKUP(ROUND(A953,2),data!$B$6:$C$209,2,0)</f>
        <v>#N/A</v>
      </c>
      <c r="J953" s="4"/>
    </row>
    <row r="954" spans="1:10" x14ac:dyDescent="0.2">
      <c r="A954" s="17">
        <f>A953+data!$I$2</f>
        <v>11.00999999999981</v>
      </c>
      <c r="B954" s="17">
        <f t="shared" si="69"/>
        <v>9.7723722095623629E-12</v>
      </c>
      <c r="C954" s="17">
        <f>(-data!$B$2)*((B954^3+data!$D$4*B954^2-(data!$F$2+data!$D$4*data!$A$2)*B954-data!$F$2*data!$D$4)/(B954^3+(data!$D$4+data!$C$2)*B954^2+(data!$D$4*data!$C$2-data!$R$2)*B954-data!$D$4*data!$F$2))</f>
        <v>11.253607681658954</v>
      </c>
      <c r="D954" s="4">
        <f>(-data!$B$2)*((B954^3+data!$E$4*B954^2-(data!$F$2+data!$E$4*data!$A$2)*B954-data!$F$2*data!$E$4)/(B954^3+(data!$E$4+data!$C$2)*B954^2+(data!$E$4*data!$C$2-data!$R$2)*B954-data!$E$4*data!$F$2))</f>
        <v>11.253575463919754</v>
      </c>
      <c r="E954" s="18">
        <f>IF(OR(A954&lt;data!$G$2,A954 &gt;data!$H$2),"",A954)</f>
        <v>11.00999999999981</v>
      </c>
      <c r="F954" s="19">
        <f t="shared" si="68"/>
        <v>11.253607681658954</v>
      </c>
      <c r="G954" s="19">
        <f t="shared" si="70"/>
        <v>11.253575463919754</v>
      </c>
      <c r="H954" s="4" t="str">
        <f t="shared" si="71"/>
        <v/>
      </c>
      <c r="I954" s="4" t="e">
        <f>VLOOKUP(ROUND(A954,2),data!$B$6:$C$209,2,0)</f>
        <v>#N/A</v>
      </c>
      <c r="J954" s="4"/>
    </row>
    <row r="955" spans="1:10" x14ac:dyDescent="0.2">
      <c r="A955" s="17">
        <f>A954+data!$I$2</f>
        <v>11.01999999999981</v>
      </c>
      <c r="B955" s="17">
        <f t="shared" si="69"/>
        <v>9.5499258602185203E-12</v>
      </c>
      <c r="C955" s="17">
        <f>(-data!$B$2)*((B955^3+data!$D$4*B955^2-(data!$F$2+data!$D$4*data!$A$2)*B955-data!$F$2*data!$D$4)/(B955^3+(data!$D$4+data!$C$2)*B955^2+(data!$D$4*data!$C$2-data!$R$2)*B955-data!$D$4*data!$F$2))</f>
        <v>11.283432568625386</v>
      </c>
      <c r="D955" s="4">
        <f>(-data!$B$2)*((B955^3+data!$E$4*B955^2-(data!$F$2+data!$E$4*data!$A$2)*B955-data!$F$2*data!$E$4)/(B955^3+(data!$E$4+data!$C$2)*B955^2+(data!$E$4*data!$C$2-data!$R$2)*B955-data!$E$4*data!$F$2))</f>
        <v>11.283401050477766</v>
      </c>
      <c r="E955" s="18">
        <f>IF(OR(A955&lt;data!$G$2,A955 &gt;data!$H$2),"",A955)</f>
        <v>11.01999999999981</v>
      </c>
      <c r="F955" s="19">
        <f t="shared" si="68"/>
        <v>11.283432568625386</v>
      </c>
      <c r="G955" s="19">
        <f t="shared" si="70"/>
        <v>11.283401050477766</v>
      </c>
      <c r="H955" s="4" t="str">
        <f t="shared" si="71"/>
        <v/>
      </c>
      <c r="I955" s="4" t="e">
        <f>VLOOKUP(ROUND(A955,2),data!$B$6:$C$209,2,0)</f>
        <v>#N/A</v>
      </c>
      <c r="J955" s="4"/>
    </row>
    <row r="956" spans="1:10" x14ac:dyDescent="0.2">
      <c r="A956" s="17">
        <f>A955+data!$I$2</f>
        <v>11.029999999999809</v>
      </c>
      <c r="B956" s="17">
        <f t="shared" si="69"/>
        <v>9.3325430079739769E-12</v>
      </c>
      <c r="C956" s="17">
        <f>(-data!$B$2)*((B956^3+data!$D$4*B956^2-(data!$F$2+data!$D$4*data!$A$2)*B956-data!$F$2*data!$D$4)/(B956^3+(data!$D$4+data!$C$2)*B956^2+(data!$D$4*data!$C$2-data!$R$2)*B956-data!$D$4*data!$F$2))</f>
        <v>11.313982247996387</v>
      </c>
      <c r="D956" s="4">
        <f>(-data!$B$2)*((B956^3+data!$E$4*B956^2-(data!$F$2+data!$E$4*data!$A$2)*B956-data!$F$2*data!$E$4)/(B956^3+(data!$E$4+data!$C$2)*B956^2+(data!$E$4*data!$C$2-data!$R$2)*B956-data!$E$4*data!$F$2))</f>
        <v>11.313951413391953</v>
      </c>
      <c r="E956" s="18">
        <f>IF(OR(A956&lt;data!$G$2,A956 &gt;data!$H$2),"",A956)</f>
        <v>11.029999999999809</v>
      </c>
      <c r="F956" s="19">
        <f t="shared" si="68"/>
        <v>11.313982247996387</v>
      </c>
      <c r="G956" s="19">
        <f t="shared" si="70"/>
        <v>11.313951413391953</v>
      </c>
      <c r="H956" s="4" t="str">
        <f t="shared" si="71"/>
        <v/>
      </c>
      <c r="I956" s="4" t="e">
        <f>VLOOKUP(ROUND(A956,2),data!$B$6:$C$209,2,0)</f>
        <v>#N/A</v>
      </c>
      <c r="J956" s="4"/>
    </row>
    <row r="957" spans="1:10" x14ac:dyDescent="0.2">
      <c r="A957" s="17">
        <f>A956+data!$I$2</f>
        <v>11.039999999999809</v>
      </c>
      <c r="B957" s="17">
        <f t="shared" si="69"/>
        <v>9.1201083935630722E-12</v>
      </c>
      <c r="C957" s="17">
        <f>(-data!$B$2)*((B957^3+data!$D$4*B957^2-(data!$F$2+data!$D$4*data!$A$2)*B957-data!$F$2*data!$D$4)/(B957^3+(data!$D$4+data!$C$2)*B957^2+(data!$D$4*data!$C$2-data!$R$2)*B957-data!$D$4*data!$F$2))</f>
        <v>11.345275067199589</v>
      </c>
      <c r="D957" s="4">
        <f>(-data!$B$2)*((B957^3+data!$E$4*B957^2-(data!$F$2+data!$E$4*data!$A$2)*B957-data!$F$2*data!$E$4)/(B957^3+(data!$E$4+data!$C$2)*B957^2+(data!$E$4*data!$C$2-data!$R$2)*B957-data!$E$4*data!$F$2))</f>
        <v>11.345244900452023</v>
      </c>
      <c r="E957" s="18">
        <f>IF(OR(A957&lt;data!$G$2,A957 &gt;data!$H$2),"",A957)</f>
        <v>11.039999999999809</v>
      </c>
      <c r="F957" s="19">
        <f t="shared" si="68"/>
        <v>11.345275067199589</v>
      </c>
      <c r="G957" s="19">
        <f t="shared" si="70"/>
        <v>11.345244900452023</v>
      </c>
      <c r="H957" s="4" t="str">
        <f t="shared" si="71"/>
        <v/>
      </c>
      <c r="I957" s="4" t="e">
        <f>VLOOKUP(ROUND(A957,2),data!$B$6:$C$209,2,0)</f>
        <v>#N/A</v>
      </c>
      <c r="J957" s="4"/>
    </row>
    <row r="958" spans="1:10" x14ac:dyDescent="0.2">
      <c r="A958" s="17">
        <f>A957+data!$I$2</f>
        <v>11.049999999999809</v>
      </c>
      <c r="B958" s="17">
        <f t="shared" si="69"/>
        <v>8.9125093813413411E-12</v>
      </c>
      <c r="C958" s="17">
        <f>(-data!$B$2)*((B958^3+data!$D$4*B958^2-(data!$F$2+data!$D$4*data!$A$2)*B958-data!$F$2*data!$D$4)/(B958^3+(data!$D$4+data!$C$2)*B958^2+(data!$D$4*data!$C$2-data!$R$2)*B958-data!$D$4*data!$F$2))</f>
        <v>11.377329873538351</v>
      </c>
      <c r="D958" s="4">
        <f>(-data!$B$2)*((B958^3+data!$E$4*B958^2-(data!$F$2+data!$E$4*data!$A$2)*B958-data!$F$2*data!$E$4)/(B958^3+(data!$E$4+data!$C$2)*B958^2+(data!$E$4*data!$C$2-data!$R$2)*B958-data!$E$4*data!$F$2))</f>
        <v>11.377300359315095</v>
      </c>
      <c r="E958" s="18">
        <f>IF(OR(A958&lt;data!$G$2,A958 &gt;data!$H$2),"",A958)</f>
        <v>11.049999999999809</v>
      </c>
      <c r="F958" s="19">
        <f t="shared" si="68"/>
        <v>11.377329873538351</v>
      </c>
      <c r="G958" s="19">
        <f t="shared" si="70"/>
        <v>11.377300359315095</v>
      </c>
      <c r="H958" s="4" t="str">
        <f t="shared" si="71"/>
        <v/>
      </c>
      <c r="I958" s="4" t="e">
        <f>VLOOKUP(ROUND(A958,2),data!$B$6:$C$209,2,0)</f>
        <v>#N/A</v>
      </c>
      <c r="J958" s="4"/>
    </row>
    <row r="959" spans="1:10" x14ac:dyDescent="0.2">
      <c r="A959" s="17">
        <f>A958+data!$I$2</f>
        <v>11.059999999999809</v>
      </c>
      <c r="B959" s="17">
        <f t="shared" si="69"/>
        <v>8.7096358995646345E-12</v>
      </c>
      <c r="C959" s="17">
        <f>(-data!$B$2)*((B959^3+data!$D$4*B959^2-(data!$F$2+data!$D$4*data!$A$2)*B959-data!$F$2*data!$D$4)/(B959^3+(data!$D$4+data!$C$2)*B959^2+(data!$D$4*data!$C$2-data!$R$2)*B959-data!$D$4*data!$F$2))</f>
        <v>11.410166029511174</v>
      </c>
      <c r="D959" s="4">
        <f>(-data!$B$2)*((B959^3+data!$E$4*B959^2-(data!$F$2+data!$E$4*data!$A$2)*B959-data!$F$2*data!$E$4)/(B959^3+(data!$E$4+data!$C$2)*B959^2+(data!$E$4*data!$C$2-data!$R$2)*B959-data!$E$4*data!$F$2))</f>
        <v>11.410137152825287</v>
      </c>
      <c r="E959" s="18">
        <f>IF(OR(A959&lt;data!$G$2,A959 &gt;data!$H$2),"",A959)</f>
        <v>11.059999999999809</v>
      </c>
      <c r="F959" s="19">
        <f t="shared" si="68"/>
        <v>11.410166029511174</v>
      </c>
      <c r="G959" s="19">
        <f t="shared" si="70"/>
        <v>11.410137152825287</v>
      </c>
      <c r="H959" s="4" t="str">
        <f t="shared" si="71"/>
        <v/>
      </c>
      <c r="I959" s="4" t="e">
        <f>VLOOKUP(ROUND(A959,2),data!$B$6:$C$209,2,0)</f>
        <v>#N/A</v>
      </c>
      <c r="J959" s="4"/>
    </row>
    <row r="960" spans="1:10" x14ac:dyDescent="0.2">
      <c r="A960" s="17">
        <f>A959+data!$I$2</f>
        <v>11.069999999999808</v>
      </c>
      <c r="B960" s="17">
        <f t="shared" si="69"/>
        <v>8.5113803820275078E-12</v>
      </c>
      <c r="C960" s="17">
        <f>(-data!$B$2)*((B960^3+data!$D$4*B960^2-(data!$F$2+data!$D$4*data!$A$2)*B960-data!$F$2*data!$D$4)/(B960^3+(data!$D$4+data!$C$2)*B960^2+(data!$D$4*data!$C$2-data!$R$2)*B960-data!$D$4*data!$F$2))</f>
        <v>11.443803428680697</v>
      </c>
      <c r="D960" s="4">
        <f>(-data!$B$2)*((B960^3+data!$E$4*B960^2-(data!$F$2+data!$E$4*data!$A$2)*B960-data!$F$2*data!$E$4)/(B960^3+(data!$E$4+data!$C$2)*B960^2+(data!$E$4*data!$C$2-data!$R$2)*B960-data!$E$4*data!$F$2))</f>
        <v>11.443775174882878</v>
      </c>
      <c r="E960" s="18">
        <f>IF(OR(A960&lt;data!$G$2,A960 &gt;data!$H$2),"",A960)</f>
        <v>11.069999999999808</v>
      </c>
      <c r="F960" s="19">
        <f t="shared" si="68"/>
        <v>11.443803428680697</v>
      </c>
      <c r="G960" s="19">
        <f t="shared" si="70"/>
        <v>11.443775174882878</v>
      </c>
      <c r="H960" s="4" t="str">
        <f t="shared" si="71"/>
        <v/>
      </c>
      <c r="I960" s="4" t="e">
        <f>VLOOKUP(ROUND(A960,2),data!$B$6:$C$209,2,0)</f>
        <v>#N/A</v>
      </c>
      <c r="J960" s="4"/>
    </row>
    <row r="961" spans="1:10" x14ac:dyDescent="0.2">
      <c r="A961" s="17">
        <f>A960+data!$I$2</f>
        <v>11.079999999999808</v>
      </c>
      <c r="B961" s="17">
        <f t="shared" si="69"/>
        <v>8.3176377110303678E-12</v>
      </c>
      <c r="C961" s="17">
        <f>(-data!$B$2)*((B961^3+data!$D$4*B961^2-(data!$F$2+data!$D$4*data!$A$2)*B961-data!$F$2*data!$D$4)/(B961^3+(data!$D$4+data!$C$2)*B961^2+(data!$D$4*data!$C$2-data!$R$2)*B961-data!$D$4*data!$F$2))</f>
        <v>11.478262512115606</v>
      </c>
      <c r="D961" s="4">
        <f>(-data!$B$2)*((B961^3+data!$E$4*B961^2-(data!$F$2+data!$E$4*data!$A$2)*B961-data!$F$2*data!$E$4)/(B961^3+(data!$E$4+data!$C$2)*B961^2+(data!$E$4*data!$C$2-data!$R$2)*B961-data!$E$4*data!$F$2))</f>
        <v>11.47823486688641</v>
      </c>
      <c r="E961" s="18">
        <f>IF(OR(A961&lt;data!$G$2,A961 &gt;data!$H$2),"",A961)</f>
        <v>11.079999999999808</v>
      </c>
      <c r="F961" s="19">
        <f t="shared" si="68"/>
        <v>11.478262512115606</v>
      </c>
      <c r="G961" s="19">
        <f t="shared" si="70"/>
        <v>11.47823486688641</v>
      </c>
      <c r="H961" s="4" t="str">
        <f t="shared" si="71"/>
        <v/>
      </c>
      <c r="I961" s="4" t="e">
        <f>VLOOKUP(ROUND(A961,2),data!$B$6:$C$209,2,0)</f>
        <v>#N/A</v>
      </c>
      <c r="J961" s="4"/>
    </row>
    <row r="962" spans="1:10" x14ac:dyDescent="0.2">
      <c r="A962" s="17">
        <f>A961+data!$I$2</f>
        <v>11.089999999999808</v>
      </c>
      <c r="B962" s="17">
        <f t="shared" si="69"/>
        <v>8.1283051616445682E-12</v>
      </c>
      <c r="C962" s="17">
        <f>(-data!$B$2)*((B962^3+data!$D$4*B962^2-(data!$F$2+data!$D$4*data!$A$2)*B962-data!$F$2*data!$D$4)/(B962^3+(data!$D$4+data!$C$2)*B962^2+(data!$D$4*data!$C$2-data!$R$2)*B962-data!$D$4*data!$F$2))</f>
        <v>11.513564285430069</v>
      </c>
      <c r="D962" s="4">
        <f>(-data!$B$2)*((B962^3+data!$E$4*B962^2-(data!$F$2+data!$E$4*data!$A$2)*B962-data!$F$2*data!$E$4)/(B962^3+(data!$E$4+data!$C$2)*B962^2+(data!$E$4*data!$C$2-data!$R$2)*B962-data!$E$4*data!$F$2))</f>
        <v>11.513537234772299</v>
      </c>
      <c r="E962" s="18">
        <f>IF(OR(A962&lt;data!$G$2,A962 &gt;data!$H$2),"",A962)</f>
        <v>11.089999999999808</v>
      </c>
      <c r="F962" s="19">
        <f t="shared" ref="F962:F1025" si="72">C962</f>
        <v>11.513564285430069</v>
      </c>
      <c r="G962" s="19">
        <f t="shared" si="70"/>
        <v>11.513537234772299</v>
      </c>
      <c r="H962" s="4" t="str">
        <f t="shared" si="71"/>
        <v/>
      </c>
      <c r="I962" s="4" t="e">
        <f>VLOOKUP(ROUND(A962,2),data!$B$6:$C$209,2,0)</f>
        <v>#N/A</v>
      </c>
      <c r="J962" s="4"/>
    </row>
    <row r="963" spans="1:10" x14ac:dyDescent="0.2">
      <c r="A963" s="17">
        <f>A962+data!$I$2</f>
        <v>11.099999999999808</v>
      </c>
      <c r="B963" s="17">
        <f t="shared" ref="B963:B1026" si="73">10^(-A963)</f>
        <v>7.9432823472463095E-12</v>
      </c>
      <c r="C963" s="17">
        <f>(-data!$B$2)*((B963^3+data!$D$4*B963^2-(data!$F$2+data!$D$4*data!$A$2)*B963-data!$F$2*data!$D$4)/(B963^3+(data!$D$4+data!$C$2)*B963^2+(data!$D$4*data!$C$2-data!$R$2)*B963-data!$D$4*data!$F$2))</f>
        <v>11.549730336446455</v>
      </c>
      <c r="D963" s="4">
        <f>(-data!$B$2)*((B963^3+data!$E$4*B963^2-(data!$F$2+data!$E$4*data!$A$2)*B963-data!$F$2*data!$E$4)/(B963^3+(data!$E$4+data!$C$2)*B963^2+(data!$E$4*data!$C$2-data!$R$2)*B963-data!$E$4*data!$F$2))</f>
        <v>11.549703866677714</v>
      </c>
      <c r="E963" s="18">
        <f>IF(OR(A963&lt;data!$G$2,A963 &gt;data!$H$2),"",A963)</f>
        <v>11.099999999999808</v>
      </c>
      <c r="F963" s="19">
        <f t="shared" si="72"/>
        <v>11.549730336446455</v>
      </c>
      <c r="G963" s="19">
        <f t="shared" ref="G963:G1026" si="74">D963</f>
        <v>11.549703866677714</v>
      </c>
      <c r="H963" s="4" t="str">
        <f t="shared" ref="H963:H1026" si="75">IF(ISERROR(I963),"",I963)</f>
        <v/>
      </c>
      <c r="I963" s="4" t="e">
        <f>VLOOKUP(ROUND(A963,2),data!$B$6:$C$209,2,0)</f>
        <v>#N/A</v>
      </c>
      <c r="J963" s="4"/>
    </row>
    <row r="964" spans="1:10" x14ac:dyDescent="0.2">
      <c r="A964" s="17">
        <f>A963+data!$I$2</f>
        <v>11.109999999999808</v>
      </c>
      <c r="B964" s="17">
        <f t="shared" si="73"/>
        <v>7.7624711662903342E-12</v>
      </c>
      <c r="C964" s="17">
        <f>(-data!$B$2)*((B964^3+data!$D$4*B964^2-(data!$F$2+data!$D$4*data!$A$2)*B964-data!$F$2*data!$D$4)/(B964^3+(data!$D$4+data!$C$2)*B964^2+(data!$D$4*data!$C$2-data!$R$2)*B964-data!$D$4*data!$F$2))</f>
        <v>11.586782853508346</v>
      </c>
      <c r="D964" s="4">
        <f>(-data!$B$2)*((B964^3+data!$E$4*B964^2-(data!$F$2+data!$E$4*data!$A$2)*B964-data!$F$2*data!$E$4)/(B964^3+(data!$E$4+data!$C$2)*B964^2+(data!$E$4*data!$C$2-data!$R$2)*B964-data!$E$4*data!$F$2))</f>
        <v>11.58675695125377</v>
      </c>
      <c r="E964" s="18">
        <f>IF(OR(A964&lt;data!$G$2,A964 &gt;data!$H$2),"",A964)</f>
        <v>11.109999999999808</v>
      </c>
      <c r="F964" s="19">
        <f t="shared" si="72"/>
        <v>11.586782853508346</v>
      </c>
      <c r="G964" s="19">
        <f t="shared" si="74"/>
        <v>11.58675695125377</v>
      </c>
      <c r="H964" s="4" t="str">
        <f t="shared" si="75"/>
        <v/>
      </c>
      <c r="I964" s="4" t="e">
        <f>VLOOKUP(ROUND(A964,2),data!$B$6:$C$209,2,0)</f>
        <v>#N/A</v>
      </c>
      <c r="J964" s="4"/>
    </row>
    <row r="965" spans="1:10" x14ac:dyDescent="0.2">
      <c r="A965" s="17">
        <f>A964+data!$I$2</f>
        <v>11.119999999999807</v>
      </c>
      <c r="B965" s="17">
        <f t="shared" si="73"/>
        <v>7.5857757502951766E-12</v>
      </c>
      <c r="C965" s="17">
        <f>(-data!$B$2)*((B965^3+data!$D$4*B965^2-(data!$F$2+data!$D$4*data!$A$2)*B965-data!$F$2*data!$D$4)/(B965^3+(data!$D$4+data!$C$2)*B965^2+(data!$D$4*data!$C$2-data!$R$2)*B965-data!$D$4*data!$F$2))</f>
        <v>11.624744644472356</v>
      </c>
      <c r="D965" s="4">
        <f>(-data!$B$2)*((B965^3+data!$E$4*B965^2-(data!$F$2+data!$E$4*data!$A$2)*B965-data!$F$2*data!$E$4)/(B965^3+(data!$E$4+data!$C$2)*B965^2+(data!$E$4*data!$C$2-data!$R$2)*B965-data!$E$4*data!$F$2))</f>
        <v>11.624719296657487</v>
      </c>
      <c r="E965" s="18">
        <f>IF(OR(A965&lt;data!$G$2,A965 &gt;data!$H$2),"",A965)</f>
        <v>11.119999999999807</v>
      </c>
      <c r="F965" s="19">
        <f t="shared" si="72"/>
        <v>11.624744644472356</v>
      </c>
      <c r="G965" s="19">
        <f t="shared" si="74"/>
        <v>11.624719296657487</v>
      </c>
      <c r="H965" s="4" t="str">
        <f t="shared" si="75"/>
        <v/>
      </c>
      <c r="I965" s="4" t="e">
        <f>VLOOKUP(ROUND(A965,2),data!$B$6:$C$209,2,0)</f>
        <v>#N/A</v>
      </c>
      <c r="J965" s="4"/>
    </row>
    <row r="966" spans="1:10" x14ac:dyDescent="0.2">
      <c r="A966" s="17">
        <f>A965+data!$I$2</f>
        <v>11.129999999999807</v>
      </c>
      <c r="B966" s="17">
        <f t="shared" si="73"/>
        <v>7.413102413012439E-12</v>
      </c>
      <c r="C966" s="17">
        <f>(-data!$B$2)*((B966^3+data!$D$4*B966^2-(data!$F$2+data!$D$4*data!$A$2)*B966-data!$F$2*data!$D$4)/(B966^3+(data!$D$4+data!$C$2)*B966^2+(data!$D$4*data!$C$2-data!$R$2)*B966-data!$D$4*data!$F$2))</f>
        <v>11.66363915640857</v>
      </c>
      <c r="D966" s="4">
        <f>(-data!$B$2)*((B966^3+data!$E$4*B966^2-(data!$F$2+data!$E$4*data!$A$2)*B966-data!$F$2*data!$E$4)/(B966^3+(data!$E$4+data!$C$2)*B966^2+(data!$E$4*data!$C$2-data!$R$2)*B966-data!$E$4*data!$F$2))</f>
        <v>11.663614350252411</v>
      </c>
      <c r="E966" s="18">
        <f>IF(OR(A966&lt;data!$G$2,A966 &gt;data!$H$2),"",A966)</f>
        <v>11.129999999999807</v>
      </c>
      <c r="F966" s="19">
        <f t="shared" si="72"/>
        <v>11.66363915640857</v>
      </c>
      <c r="G966" s="19">
        <f t="shared" si="74"/>
        <v>11.663614350252411</v>
      </c>
      <c r="H966" s="4" t="str">
        <f t="shared" si="75"/>
        <v/>
      </c>
      <c r="I966" s="4" t="e">
        <f>VLOOKUP(ROUND(A966,2),data!$B$6:$C$209,2,0)</f>
        <v>#N/A</v>
      </c>
      <c r="J966" s="4"/>
    </row>
    <row r="967" spans="1:10" x14ac:dyDescent="0.2">
      <c r="A967" s="17">
        <f>A966+data!$I$2</f>
        <v>11.139999999999807</v>
      </c>
      <c r="B967" s="17">
        <f t="shared" si="73"/>
        <v>7.2443596007530908E-12</v>
      </c>
      <c r="C967" s="17">
        <f>(-data!$B$2)*((B967^3+data!$D$4*B967^2-(data!$F$2+data!$D$4*data!$A$2)*B967-data!$F$2*data!$D$4)/(B967^3+(data!$D$4+data!$C$2)*B967^2+(data!$D$4*data!$C$2-data!$R$2)*B967-data!$D$4*data!$F$2))</f>
        <v>11.703490496041079</v>
      </c>
      <c r="D967" s="4">
        <f>(-data!$B$2)*((B967^3+data!$E$4*B967^2-(data!$F$2+data!$E$4*data!$A$2)*B967-data!$F$2*data!$E$4)/(B967^3+(data!$E$4+data!$C$2)*B967^2+(data!$E$4*data!$C$2-data!$R$2)*B967-data!$E$4*data!$F$2))</f>
        <v>11.703466219049284</v>
      </c>
      <c r="E967" s="18">
        <f>IF(OR(A967&lt;data!$G$2,A967 &gt;data!$H$2),"",A967)</f>
        <v>11.139999999999807</v>
      </c>
      <c r="F967" s="19">
        <f t="shared" si="72"/>
        <v>11.703490496041079</v>
      </c>
      <c r="G967" s="19">
        <f t="shared" si="74"/>
        <v>11.703466219049284</v>
      </c>
      <c r="H967" s="4" t="str">
        <f t="shared" si="75"/>
        <v/>
      </c>
      <c r="I967" s="4" t="e">
        <f>VLOOKUP(ROUND(A967,2),data!$B$6:$C$209,2,0)</f>
        <v>#N/A</v>
      </c>
      <c r="J967" s="4"/>
    </row>
    <row r="968" spans="1:10" x14ac:dyDescent="0.2">
      <c r="A968" s="17">
        <f>A967+data!$I$2</f>
        <v>11.149999999999807</v>
      </c>
      <c r="B968" s="17">
        <f t="shared" si="73"/>
        <v>7.0794578438445227E-12</v>
      </c>
      <c r="C968" s="17">
        <f>(-data!$B$2)*((B968^3+data!$D$4*B968^2-(data!$F$2+data!$D$4*data!$A$2)*B968-data!$F$2*data!$D$4)/(B968^3+(data!$D$4+data!$C$2)*B968^2+(data!$D$4*data!$C$2-data!$R$2)*B968-data!$D$4*data!$F$2))</f>
        <v>11.744323450961604</v>
      </c>
      <c r="D968" s="4">
        <f>(-data!$B$2)*((B968^3+data!$E$4*B968^2-(data!$F$2+data!$E$4*data!$A$2)*B968-data!$F$2*data!$E$4)/(B968^3+(data!$E$4+data!$C$2)*B968^2+(data!$E$4*data!$C$2-data!$R$2)*B968-data!$E$4*data!$F$2))</f>
        <v>11.744299690919831</v>
      </c>
      <c r="E968" s="18">
        <f>IF(OR(A968&lt;data!$G$2,A968 &gt;data!$H$2),"",A968)</f>
        <v>11.149999999999807</v>
      </c>
      <c r="F968" s="19">
        <f t="shared" si="72"/>
        <v>11.744323450961604</v>
      </c>
      <c r="G968" s="19">
        <f t="shared" si="74"/>
        <v>11.744299690919831</v>
      </c>
      <c r="H968" s="4" t="str">
        <f t="shared" si="75"/>
        <v/>
      </c>
      <c r="I968" s="4" t="e">
        <f>VLOOKUP(ROUND(A968,2),data!$B$6:$C$209,2,0)</f>
        <v>#N/A</v>
      </c>
      <c r="J968" s="4"/>
    </row>
    <row r="969" spans="1:10" x14ac:dyDescent="0.2">
      <c r="A969" s="17">
        <f>A968+data!$I$2</f>
        <v>11.159999999999807</v>
      </c>
      <c r="B969" s="17">
        <f t="shared" si="73"/>
        <v>6.9183097091924368E-12</v>
      </c>
      <c r="C969" s="17">
        <f>(-data!$B$2)*((B969^3+data!$D$4*B969^2-(data!$F$2+data!$D$4*data!$A$2)*B969-data!$F$2*data!$D$4)/(B969^3+(data!$D$4+data!$C$2)*B969^2+(data!$D$4*data!$C$2-data!$R$2)*B969-data!$D$4*data!$F$2))</f>
        <v>11.786163511651033</v>
      </c>
      <c r="D969" s="4">
        <f>(-data!$B$2)*((B969^3+data!$E$4*B969^2-(data!$F$2+data!$E$4*data!$A$2)*B969-data!$F$2*data!$E$4)/(B969^3+(data!$E$4+data!$C$2)*B969^2+(data!$E$4*data!$C$2-data!$R$2)*B969-data!$E$4*data!$F$2))</f>
        <v>11.786140256618433</v>
      </c>
      <c r="E969" s="18">
        <f>IF(OR(A969&lt;data!$G$2,A969 &gt;data!$H$2),"",A969)</f>
        <v>11.159999999999807</v>
      </c>
      <c r="F969" s="19">
        <f t="shared" si="72"/>
        <v>11.786163511651033</v>
      </c>
      <c r="G969" s="19">
        <f t="shared" si="74"/>
        <v>11.786140256618433</v>
      </c>
      <c r="H969" s="4" t="str">
        <f t="shared" si="75"/>
        <v/>
      </c>
      <c r="I969" s="4" t="e">
        <f>VLOOKUP(ROUND(A969,2),data!$B$6:$C$209,2,0)</f>
        <v>#N/A</v>
      </c>
      <c r="J969" s="4"/>
    </row>
    <row r="970" spans="1:10" x14ac:dyDescent="0.2">
      <c r="A970" s="17">
        <f>A969+data!$I$2</f>
        <v>11.169999999999806</v>
      </c>
      <c r="B970" s="17">
        <f t="shared" si="73"/>
        <v>6.7608297539228211E-12</v>
      </c>
      <c r="C970" s="17">
        <f>(-data!$B$2)*((B970^3+data!$D$4*B970^2-(data!$F$2+data!$D$4*data!$A$2)*B970-data!$F$2*data!$D$4)/(B970^3+(data!$D$4+data!$C$2)*B970^2+(data!$D$4*data!$C$2-data!$R$2)*B970-data!$D$4*data!$F$2))</f>
        <v>11.829036894345297</v>
      </c>
      <c r="D970" s="4">
        <f>(-data!$B$2)*((B970^3+data!$E$4*B970^2-(data!$F$2+data!$E$4*data!$A$2)*B970-data!$F$2*data!$E$4)/(B970^3+(data!$E$4+data!$C$2)*B970^2+(data!$E$4*data!$C$2-data!$R$2)*B970-data!$E$4*data!$F$2))</f>
        <v>11.829014132648158</v>
      </c>
      <c r="E970" s="18">
        <f>IF(OR(A970&lt;data!$G$2,A970 &gt;data!$H$2),"",A970)</f>
        <v>11.169999999999806</v>
      </c>
      <c r="F970" s="19">
        <f t="shared" si="72"/>
        <v>11.829036894345297</v>
      </c>
      <c r="G970" s="19">
        <f t="shared" si="74"/>
        <v>11.829014132648158</v>
      </c>
      <c r="H970" s="4" t="str">
        <f t="shared" si="75"/>
        <v/>
      </c>
      <c r="I970" s="4" t="e">
        <f>VLOOKUP(ROUND(A970,2),data!$B$6:$C$209,2,0)</f>
        <v>#N/A</v>
      </c>
      <c r="J970" s="4"/>
    </row>
    <row r="971" spans="1:10" x14ac:dyDescent="0.2">
      <c r="A971" s="17">
        <f>A970+data!$I$2</f>
        <v>11.179999999999806</v>
      </c>
      <c r="B971" s="17">
        <f t="shared" si="73"/>
        <v>6.606934480078896E-12</v>
      </c>
      <c r="C971" s="17">
        <f>(-data!$B$2)*((B971^3+data!$D$4*B971^2-(data!$F$2+data!$D$4*data!$A$2)*B971-data!$F$2*data!$D$4)/(B971^3+(data!$D$4+data!$C$2)*B971^2+(data!$D$4*data!$C$2-data!$R$2)*B971-data!$D$4*data!$F$2))</f>
        <v>11.872970564784332</v>
      </c>
      <c r="D971" s="4">
        <f>(-data!$B$2)*((B971^3+data!$E$4*B971^2-(data!$F$2+data!$E$4*data!$A$2)*B971-data!$F$2*data!$E$4)/(B971^3+(data!$E$4+data!$C$2)*B971^2+(data!$E$4*data!$C$2-data!$R$2)*B971-data!$E$4*data!$F$2))</f>
        <v>11.872948285009857</v>
      </c>
      <c r="E971" s="18">
        <f>IF(OR(A971&lt;data!$G$2,A971 &gt;data!$H$2),"",A971)</f>
        <v>11.179999999999806</v>
      </c>
      <c r="F971" s="19">
        <f t="shared" si="72"/>
        <v>11.872970564784332</v>
      </c>
      <c r="G971" s="19">
        <f t="shared" si="74"/>
        <v>11.872948285009857</v>
      </c>
      <c r="H971" s="4" t="str">
        <f t="shared" si="75"/>
        <v/>
      </c>
      <c r="I971" s="4" t="e">
        <f>VLOOKUP(ROUND(A971,2),data!$B$6:$C$209,2,0)</f>
        <v>#N/A</v>
      </c>
      <c r="J971" s="4"/>
    </row>
    <row r="972" spans="1:10" x14ac:dyDescent="0.2">
      <c r="A972" s="17">
        <f>A971+data!$I$2</f>
        <v>11.189999999999806</v>
      </c>
      <c r="B972" s="17">
        <f t="shared" si="73"/>
        <v>6.4565422903494247E-12</v>
      </c>
      <c r="C972" s="17">
        <f>(-data!$B$2)*((B972^3+data!$D$4*B972^2-(data!$F$2+data!$D$4*data!$A$2)*B972-data!$F$2*data!$D$4)/(B972^3+(data!$D$4+data!$C$2)*B972^2+(data!$D$4*data!$C$2-data!$R$2)*B972-data!$D$4*data!$F$2))</f>
        <v>11.917992262884416</v>
      </c>
      <c r="D972" s="4">
        <f>(-data!$B$2)*((B972^3+data!$E$4*B972^2-(data!$F$2+data!$E$4*data!$A$2)*B972-data!$F$2*data!$E$4)/(B972^3+(data!$E$4+data!$C$2)*B972^2+(data!$E$4*data!$C$2-data!$R$2)*B972-data!$E$4*data!$F$2))</f>
        <v>11.917970453874631</v>
      </c>
      <c r="E972" s="18">
        <f>IF(OR(A972&lt;data!$G$2,A972 &gt;data!$H$2),"",A972)</f>
        <v>11.189999999999806</v>
      </c>
      <c r="F972" s="19">
        <f t="shared" si="72"/>
        <v>11.917992262884416</v>
      </c>
      <c r="G972" s="19">
        <f t="shared" si="74"/>
        <v>11.917970453874631</v>
      </c>
      <c r="H972" s="4" t="str">
        <f t="shared" si="75"/>
        <v/>
      </c>
      <c r="I972" s="4" t="e">
        <f>VLOOKUP(ROUND(A972,2),data!$B$6:$C$209,2,0)</f>
        <v>#N/A</v>
      </c>
      <c r="J972" s="4"/>
    </row>
    <row r="973" spans="1:10" x14ac:dyDescent="0.2">
      <c r="A973" s="17">
        <f>A972+data!$I$2</f>
        <v>11.199999999999806</v>
      </c>
      <c r="B973" s="17">
        <f t="shared" si="73"/>
        <v>6.3095734448047376E-12</v>
      </c>
      <c r="C973" s="17">
        <f>(-data!$B$2)*((B973^3+data!$D$4*B973^2-(data!$F$2+data!$D$4*data!$A$2)*B973-data!$F$2*data!$D$4)/(B973^3+(data!$D$4+data!$C$2)*B973^2+(data!$D$4*data!$C$2-data!$R$2)*B973-data!$D$4*data!$F$2))</f>
        <v>11.96413052837678</v>
      </c>
      <c r="D973" s="4">
        <f>(-data!$B$2)*((B973^3+data!$E$4*B973^2-(data!$F$2+data!$E$4*data!$A$2)*B973-data!$F$2*data!$E$4)/(B973^3+(data!$E$4+data!$C$2)*B973^2+(data!$E$4*data!$C$2-data!$R$2)*B973-data!$E$4*data!$F$2))</f>
        <v>11.964109179222591</v>
      </c>
      <c r="E973" s="18">
        <f>IF(OR(A973&lt;data!$G$2,A973 &gt;data!$H$2),"",A973)</f>
        <v>11.199999999999806</v>
      </c>
      <c r="F973" s="19">
        <f t="shared" si="72"/>
        <v>11.96413052837678</v>
      </c>
      <c r="G973" s="19">
        <f t="shared" si="74"/>
        <v>11.964109179222591</v>
      </c>
      <c r="H973" s="4" t="str">
        <f t="shared" si="75"/>
        <v/>
      </c>
      <c r="I973" s="4" t="e">
        <f>VLOOKUP(ROUND(A973,2),data!$B$6:$C$209,2,0)</f>
        <v>#N/A</v>
      </c>
      <c r="J973" s="4"/>
    </row>
    <row r="974" spans="1:10" x14ac:dyDescent="0.2">
      <c r="A974" s="17">
        <f>A973+data!$I$2</f>
        <v>11.209999999999805</v>
      </c>
      <c r="B974" s="17">
        <f t="shared" si="73"/>
        <v>6.1659500186175629E-12</v>
      </c>
      <c r="C974" s="17">
        <f>(-data!$B$2)*((B974^3+data!$D$4*B974^2-(data!$F$2+data!$D$4*data!$A$2)*B974-data!$F$2*data!$D$4)/(B974^3+(data!$D$4+data!$C$2)*B974^2+(data!$D$4*data!$C$2-data!$R$2)*B974-data!$D$4*data!$F$2))</f>
        <v>12.011414727457383</v>
      </c>
      <c r="D974" s="4">
        <f>(-data!$B$2)*((B974^3+data!$E$4*B974^2-(data!$F$2+data!$E$4*data!$A$2)*B974-data!$F$2*data!$E$4)/(B974^3+(data!$E$4+data!$C$2)*B974^2+(data!$E$4*data!$C$2-data!$R$2)*B974-data!$E$4*data!$F$2))</f>
        <v>12.011393827492757</v>
      </c>
      <c r="E974" s="18">
        <f>IF(OR(A974&lt;data!$G$2,A974 &gt;data!$H$2),"",A974)</f>
        <v>11.209999999999805</v>
      </c>
      <c r="F974" s="19">
        <f t="shared" si="72"/>
        <v>12.011414727457383</v>
      </c>
      <c r="G974" s="19">
        <f t="shared" si="74"/>
        <v>12.011393827492757</v>
      </c>
      <c r="H974" s="4" t="str">
        <f t="shared" si="75"/>
        <v/>
      </c>
      <c r="I974" s="4" t="e">
        <f>VLOOKUP(ROUND(A974,2),data!$B$6:$C$209,2,0)</f>
        <v>#N/A</v>
      </c>
      <c r="J974" s="4"/>
    </row>
    <row r="975" spans="1:10" x14ac:dyDescent="0.2">
      <c r="A975" s="17">
        <f>A974+data!$I$2</f>
        <v>11.219999999999805</v>
      </c>
      <c r="B975" s="17">
        <f t="shared" si="73"/>
        <v>6.0255958607462577E-12</v>
      </c>
      <c r="C975" s="17">
        <f>(-data!$B$2)*((B975^3+data!$D$4*B975^2-(data!$F$2+data!$D$4*data!$A$2)*B975-data!$F$2*data!$D$4)/(B975^3+(data!$D$4+data!$C$2)*B975^2+(data!$D$4*data!$C$2-data!$R$2)*B975-data!$D$4*data!$F$2))</f>
        <v>12.059875080495372</v>
      </c>
      <c r="D975" s="4">
        <f>(-data!$B$2)*((B975^3+data!$E$4*B975^2-(data!$F$2+data!$E$4*data!$A$2)*B975-data!$F$2*data!$E$4)/(B975^3+(data!$E$4+data!$C$2)*B975^2+(data!$E$4*data!$C$2-data!$R$2)*B975-data!$E$4*data!$F$2))</f>
        <v>12.059854619291629</v>
      </c>
      <c r="E975" s="18">
        <f>IF(OR(A975&lt;data!$G$2,A975 &gt;data!$H$2),"",A975)</f>
        <v>11.219999999999805</v>
      </c>
      <c r="F975" s="19">
        <f t="shared" si="72"/>
        <v>12.059875080495372</v>
      </c>
      <c r="G975" s="19">
        <f t="shared" si="74"/>
        <v>12.059854619291629</v>
      </c>
      <c r="H975" s="4" t="str">
        <f t="shared" si="75"/>
        <v/>
      </c>
      <c r="I975" s="4" t="e">
        <f>VLOOKUP(ROUND(A975,2),data!$B$6:$C$209,2,0)</f>
        <v>#N/A</v>
      </c>
      <c r="J975" s="4"/>
    </row>
    <row r="976" spans="1:10" x14ac:dyDescent="0.2">
      <c r="A976" s="17">
        <f>A975+data!$I$2</f>
        <v>11.229999999999805</v>
      </c>
      <c r="B976" s="17">
        <f t="shared" si="73"/>
        <v>5.8884365535585083E-12</v>
      </c>
      <c r="C976" s="17">
        <f>(-data!$B$2)*((B976^3+data!$D$4*B976^2-(data!$F$2+data!$D$4*data!$A$2)*B976-data!$F$2*data!$D$4)/(B976^3+(data!$D$4+data!$C$2)*B976^2+(data!$D$4*data!$C$2-data!$R$2)*B976-data!$D$4*data!$F$2))</f>
        <v>12.109542690850207</v>
      </c>
      <c r="D976" s="4">
        <f>(-data!$B$2)*((B976^3+data!$E$4*B976^2-(data!$F$2+data!$E$4*data!$A$2)*B976-data!$F$2*data!$E$4)/(B976^3+(data!$E$4+data!$C$2)*B976^2+(data!$E$4*data!$C$2-data!$R$2)*B976-data!$E$4*data!$F$2))</f>
        <v>12.109522658210469</v>
      </c>
      <c r="E976" s="18">
        <f>IF(OR(A976&lt;data!$G$2,A976 &gt;data!$H$2),"",A976)</f>
        <v>11.229999999999805</v>
      </c>
      <c r="F976" s="19">
        <f t="shared" si="72"/>
        <v>12.109542690850207</v>
      </c>
      <c r="G976" s="19">
        <f t="shared" si="74"/>
        <v>12.109522658210469</v>
      </c>
      <c r="H976" s="4" t="str">
        <f t="shared" si="75"/>
        <v/>
      </c>
      <c r="I976" s="4" t="e">
        <f>VLOOKUP(ROUND(A976,2),data!$B$6:$C$209,2,0)</f>
        <v>#N/A</v>
      </c>
      <c r="J976" s="4"/>
    </row>
    <row r="977" spans="1:10" x14ac:dyDescent="0.2">
      <c r="A977" s="17">
        <f>A976+data!$I$2</f>
        <v>11.239999999999805</v>
      </c>
      <c r="B977" s="17">
        <f t="shared" si="73"/>
        <v>5.7543993733741501E-12</v>
      </c>
      <c r="C977" s="17">
        <f>(-data!$B$2)*((B977^3+data!$D$4*B977^2-(data!$F$2+data!$D$4*data!$A$2)*B977-data!$F$2*data!$D$4)/(B977^3+(data!$D$4+data!$C$2)*B977^2+(data!$D$4*data!$C$2-data!$R$2)*B977-data!$D$4*data!$F$2))</f>
        <v>12.160449574850247</v>
      </c>
      <c r="D977" s="4">
        <f>(-data!$B$2)*((B977^3+data!$E$4*B977^2-(data!$F$2+data!$E$4*data!$A$2)*B977-data!$F$2*data!$E$4)/(B977^3+(data!$E$4+data!$C$2)*B977^2+(data!$E$4*data!$C$2-data!$R$2)*B977-data!$E$4*data!$F$2))</f>
        <v>12.160429960803972</v>
      </c>
      <c r="E977" s="18">
        <f>IF(OR(A977&lt;data!$G$2,A977 &gt;data!$H$2),"",A977)</f>
        <v>11.239999999999805</v>
      </c>
      <c r="F977" s="19">
        <f t="shared" si="72"/>
        <v>12.160449574850247</v>
      </c>
      <c r="G977" s="19">
        <f t="shared" si="74"/>
        <v>12.160429960803972</v>
      </c>
      <c r="H977" s="4" t="str">
        <f t="shared" si="75"/>
        <v/>
      </c>
      <c r="I977" s="4" t="e">
        <f>VLOOKUP(ROUND(A977,2),data!$B$6:$C$209,2,0)</f>
        <v>#N/A</v>
      </c>
      <c r="J977" s="4"/>
    </row>
    <row r="978" spans="1:10" x14ac:dyDescent="0.2">
      <c r="A978" s="17">
        <f>A977+data!$I$2</f>
        <v>11.249999999999805</v>
      </c>
      <c r="B978" s="17">
        <f t="shared" si="73"/>
        <v>5.6234132519060124E-12</v>
      </c>
      <c r="C978" s="17">
        <f>(-data!$B$2)*((B978^3+data!$D$4*B978^2-(data!$F$2+data!$D$4*data!$A$2)*B978-data!$F$2*data!$D$4)/(B978^3+(data!$D$4+data!$C$2)*B978^2+(data!$D$4*data!$C$2-data!$R$2)*B978-data!$D$4*data!$F$2))</f>
        <v>12.212628692988513</v>
      </c>
      <c r="D978" s="4">
        <f>(-data!$B$2)*((B978^3+data!$E$4*B978^2-(data!$F$2+data!$E$4*data!$A$2)*B978-data!$F$2*data!$E$4)/(B978^3+(data!$E$4+data!$C$2)*B978^2+(data!$E$4*data!$C$2-data!$R$2)*B978-data!$E$4*data!$F$2))</f>
        <v>12.212609487786159</v>
      </c>
      <c r="E978" s="18">
        <f>IF(OR(A978&lt;data!$G$2,A978 &gt;data!$H$2),"",A978)</f>
        <v>11.249999999999805</v>
      </c>
      <c r="F978" s="19">
        <f t="shared" si="72"/>
        <v>12.212628692988513</v>
      </c>
      <c r="G978" s="19">
        <f t="shared" si="74"/>
        <v>12.212609487786159</v>
      </c>
      <c r="H978" s="4" t="str">
        <f t="shared" si="75"/>
        <v/>
      </c>
      <c r="I978" s="4" t="e">
        <f>VLOOKUP(ROUND(A978,2),data!$B$6:$C$209,2,0)</f>
        <v>#N/A</v>
      </c>
      <c r="J978" s="4"/>
    </row>
    <row r="979" spans="1:10" x14ac:dyDescent="0.2">
      <c r="A979" s="17">
        <f>A978+data!$I$2</f>
        <v>11.259999999999804</v>
      </c>
      <c r="B979" s="17">
        <f t="shared" si="73"/>
        <v>5.4954087385787106E-12</v>
      </c>
      <c r="C979" s="17">
        <f>(-data!$B$2)*((B979^3+data!$D$4*B979^2-(data!$F$2+data!$D$4*data!$A$2)*B979-data!$F$2*data!$D$4)/(B979^3+(data!$D$4+data!$C$2)*B979^2+(data!$D$4*data!$C$2-data!$R$2)*B979-data!$D$4*data!$F$2))</f>
        <v>12.266113982394325</v>
      </c>
      <c r="D979" s="4">
        <f>(-data!$B$2)*((B979^3+data!$E$4*B979^2-(data!$F$2+data!$E$4*data!$A$2)*B979-data!$F$2*data!$E$4)/(B979^3+(data!$E$4+data!$C$2)*B979^2+(data!$E$4*data!$C$2-data!$R$2)*B979-data!$E$4*data!$F$2))</f>
        <v>12.266095176502152</v>
      </c>
      <c r="E979" s="18">
        <f>IF(OR(A979&lt;data!$G$2,A979 &gt;data!$H$2),"",A979)</f>
        <v>11.259999999999804</v>
      </c>
      <c r="F979" s="19">
        <f t="shared" si="72"/>
        <v>12.266113982394325</v>
      </c>
      <c r="G979" s="19">
        <f t="shared" si="74"/>
        <v>12.266095176502152</v>
      </c>
      <c r="H979" s="4" t="str">
        <f t="shared" si="75"/>
        <v/>
      </c>
      <c r="I979" s="4" t="e">
        <f>VLOOKUP(ROUND(A979,2),data!$B$6:$C$209,2,0)</f>
        <v>#N/A</v>
      </c>
      <c r="J979" s="4"/>
    </row>
    <row r="980" spans="1:10" x14ac:dyDescent="0.2">
      <c r="A980" s="17">
        <f>A979+data!$I$2</f>
        <v>11.269999999999804</v>
      </c>
      <c r="B980" s="17">
        <f t="shared" si="73"/>
        <v>5.3703179637049369E-12</v>
      </c>
      <c r="C980" s="17">
        <f>(-data!$B$2)*((B980^3+data!$D$4*B980^2-(data!$F$2+data!$D$4*data!$A$2)*B980-data!$F$2*data!$D$4)/(B980^3+(data!$D$4+data!$C$2)*B980^2+(data!$D$4*data!$C$2-data!$R$2)*B980-data!$D$4*data!$F$2))</f>
        <v>12.320940390643054</v>
      </c>
      <c r="D980" s="4">
        <f>(-data!$B$2)*((B980^3+data!$E$4*B980^2-(data!$F$2+data!$E$4*data!$A$2)*B980-data!$F$2*data!$E$4)/(B980^3+(data!$E$4+data!$C$2)*B980^2+(data!$E$4*data!$C$2-data!$R$2)*B980-data!$E$4*data!$F$2))</f>
        <v>12.320921974738006</v>
      </c>
      <c r="E980" s="18">
        <f>IF(OR(A980&lt;data!$G$2,A980 &gt;data!$H$2),"",A980)</f>
        <v>11.269999999999804</v>
      </c>
      <c r="F980" s="19">
        <f t="shared" si="72"/>
        <v>12.320940390643054</v>
      </c>
      <c r="G980" s="19">
        <f t="shared" si="74"/>
        <v>12.320921974738006</v>
      </c>
      <c r="H980" s="4" t="str">
        <f t="shared" si="75"/>
        <v/>
      </c>
      <c r="I980" s="4" t="e">
        <f>VLOOKUP(ROUND(A980,2),data!$B$6:$C$209,2,0)</f>
        <v>#N/A</v>
      </c>
      <c r="J980" s="4"/>
    </row>
    <row r="981" spans="1:10" x14ac:dyDescent="0.2">
      <c r="A981" s="17">
        <f>A980+data!$I$2</f>
        <v>11.279999999999804</v>
      </c>
      <c r="B981" s="17">
        <f t="shared" si="73"/>
        <v>5.2480746025000812E-12</v>
      </c>
      <c r="C981" s="17">
        <f>(-data!$B$2)*((B981^3+data!$D$4*B981^2-(data!$F$2+data!$D$4*data!$A$2)*B981-data!$F$2*data!$D$4)/(B981^3+(data!$D$4+data!$C$2)*B981^2+(data!$D$4*data!$C$2-data!$R$2)*B981-data!$D$4*data!$F$2))</f>
        <v>12.377143910969457</v>
      </c>
      <c r="D981" s="4">
        <f>(-data!$B$2)*((B981^3+data!$E$4*B981^2-(data!$F$2+data!$E$4*data!$A$2)*B981-data!$F$2*data!$E$4)/(B981^3+(data!$E$4+data!$C$2)*B981^2+(data!$E$4*data!$C$2-data!$R$2)*B981-data!$E$4*data!$F$2))</f>
        <v>12.377125875934157</v>
      </c>
      <c r="E981" s="18">
        <f>IF(OR(A981&lt;data!$G$2,A981 &gt;data!$H$2),"",A981)</f>
        <v>11.279999999999804</v>
      </c>
      <c r="F981" s="19">
        <f t="shared" si="72"/>
        <v>12.377143910969457</v>
      </c>
      <c r="G981" s="19">
        <f t="shared" si="74"/>
        <v>12.377125875934157</v>
      </c>
      <c r="H981" s="4" t="str">
        <f t="shared" si="75"/>
        <v/>
      </c>
      <c r="I981" s="4" t="e">
        <f>VLOOKUP(ROUND(A981,2),data!$B$6:$C$209,2,0)</f>
        <v>#N/A</v>
      </c>
      <c r="J981" s="4"/>
    </row>
    <row r="982" spans="1:10" x14ac:dyDescent="0.2">
      <c r="A982" s="17">
        <f>A981+data!$I$2</f>
        <v>11.289999999999804</v>
      </c>
      <c r="B982" s="17">
        <f t="shared" si="73"/>
        <v>5.1286138399159507E-12</v>
      </c>
      <c r="C982" s="17">
        <f>(-data!$B$2)*((B982^3+data!$D$4*B982^2-(data!$F$2+data!$D$4*data!$A$2)*B982-data!$F$2*data!$D$4)/(B982^3+(data!$D$4+data!$C$2)*B982^2+(data!$D$4*data!$C$2-data!$R$2)*B982-data!$D$4*data!$F$2))</f>
        <v>12.434761618953967</v>
      </c>
      <c r="D982" s="4">
        <f>(-data!$B$2)*((B982^3+data!$E$4*B982^2-(data!$F$2+data!$E$4*data!$A$2)*B982-data!$F$2*data!$E$4)/(B982^3+(data!$E$4+data!$C$2)*B982^2+(data!$E$4*data!$C$2-data!$R$2)*B982-data!$E$4*data!$F$2))</f>
        <v>12.434743955871836</v>
      </c>
      <c r="E982" s="18">
        <f>IF(OR(A982&lt;data!$G$2,A982 &gt;data!$H$2),"",A982)</f>
        <v>11.289999999999804</v>
      </c>
      <c r="F982" s="19">
        <f t="shared" si="72"/>
        <v>12.434761618953967</v>
      </c>
      <c r="G982" s="19">
        <f t="shared" si="74"/>
        <v>12.434743955871836</v>
      </c>
      <c r="H982" s="4" t="str">
        <f t="shared" si="75"/>
        <v/>
      </c>
      <c r="I982" s="4" t="e">
        <f>VLOOKUP(ROUND(A982,2),data!$B$6:$C$209,2,0)</f>
        <v>#N/A</v>
      </c>
      <c r="J982" s="4"/>
    </row>
    <row r="983" spans="1:10" x14ac:dyDescent="0.2">
      <c r="A983" s="17">
        <f>A982+data!$I$2</f>
        <v>11.299999999999804</v>
      </c>
      <c r="B983" s="17">
        <f t="shared" si="73"/>
        <v>5.0118723362749732E-12</v>
      </c>
      <c r="C983" s="17">
        <f>(-data!$B$2)*((B983^3+data!$D$4*B983^2-(data!$F$2+data!$D$4*data!$A$2)*B983-data!$F$2*data!$D$4)/(B983^3+(data!$D$4+data!$C$2)*B983^2+(data!$D$4*data!$C$2-data!$R$2)*B983-data!$D$4*data!$F$2))</f>
        <v>12.493831710755213</v>
      </c>
      <c r="D983" s="4">
        <f>(-data!$B$2)*((B983^3+data!$E$4*B983^2-(data!$F$2+data!$E$4*data!$A$2)*B983-data!$F$2*data!$E$4)/(B983^3+(data!$E$4+data!$C$2)*B983^2+(data!$E$4*data!$C$2-data!$R$2)*B983-data!$E$4*data!$F$2))</f>
        <v>12.493814410905687</v>
      </c>
      <c r="E983" s="18">
        <f>IF(OR(A983&lt;data!$G$2,A983 &gt;data!$H$2),"",A983)</f>
        <v>11.299999999999804</v>
      </c>
      <c r="F983" s="19">
        <f t="shared" si="72"/>
        <v>12.493831710755213</v>
      </c>
      <c r="G983" s="19">
        <f t="shared" si="74"/>
        <v>12.493814410905687</v>
      </c>
      <c r="H983" s="4" t="str">
        <f t="shared" si="75"/>
        <v/>
      </c>
      <c r="I983" s="4" t="e">
        <f>VLOOKUP(ROUND(A983,2),data!$B$6:$C$209,2,0)</f>
        <v>#N/A</v>
      </c>
      <c r="J983" s="4"/>
    </row>
    <row r="984" spans="1:10" x14ac:dyDescent="0.2">
      <c r="A984" s="17">
        <f>A983+data!$I$2</f>
        <v>11.309999999999803</v>
      </c>
      <c r="B984" s="17">
        <f t="shared" si="73"/>
        <v>4.897788193686662E-12</v>
      </c>
      <c r="C984" s="17">
        <f>(-data!$B$2)*((B984^3+data!$D$4*B984^2-(data!$F$2+data!$D$4*data!$A$2)*B984-data!$F$2*data!$D$4)/(B984^3+(data!$D$4+data!$C$2)*B984^2+(data!$D$4*data!$C$2-data!$R$2)*B984-data!$D$4*data!$F$2))</f>
        <v>12.554393542966331</v>
      </c>
      <c r="D984" s="4">
        <f>(-data!$B$2)*((B984^3+data!$E$4*B984^2-(data!$F$2+data!$E$4*data!$A$2)*B984-data!$F$2*data!$E$4)/(B984^3+(data!$E$4+data!$C$2)*B984^2+(data!$E$4*data!$C$2-data!$R$2)*B984-data!$E$4*data!$F$2))</f>
        <v>12.554376597820166</v>
      </c>
      <c r="E984" s="18">
        <f>IF(OR(A984&lt;data!$G$2,A984 &gt;data!$H$2),"",A984)</f>
        <v>11.309999999999803</v>
      </c>
      <c r="F984" s="19">
        <f t="shared" si="72"/>
        <v>12.554393542966331</v>
      </c>
      <c r="G984" s="19">
        <f t="shared" si="74"/>
        <v>12.554376597820166</v>
      </c>
      <c r="H984" s="4" t="str">
        <f t="shared" si="75"/>
        <v/>
      </c>
      <c r="I984" s="4" t="e">
        <f>VLOOKUP(ROUND(A984,2),data!$B$6:$C$209,2,0)</f>
        <v>#N/A</v>
      </c>
      <c r="J984" s="4"/>
    </row>
    <row r="985" spans="1:10" x14ac:dyDescent="0.2">
      <c r="A985" s="17">
        <f>A984+data!$I$2</f>
        <v>11.319999999999803</v>
      </c>
      <c r="B985" s="17">
        <f t="shared" si="73"/>
        <v>4.7863009232285338E-12</v>
      </c>
      <c r="C985" s="17">
        <f>(-data!$B$2)*((B985^3+data!$D$4*B985^2-(data!$F$2+data!$D$4*data!$A$2)*B985-data!$F$2*data!$D$4)/(B985^3+(data!$D$4+data!$C$2)*B985^2+(data!$D$4*data!$C$2-data!$R$2)*B985-data!$D$4*data!$F$2))</f>
        <v>12.616487674177051</v>
      </c>
      <c r="D985" s="4">
        <f>(-data!$B$2)*((B985^3+data!$E$4*B985^2-(data!$F$2+data!$E$4*data!$A$2)*B985-data!$F$2*data!$E$4)/(B985^3+(data!$E$4+data!$C$2)*B985^2+(data!$E$4*data!$C$2-data!$R$2)*B985-data!$E$4*data!$F$2))</f>
        <v>12.616471075391733</v>
      </c>
      <c r="E985" s="18">
        <f>IF(OR(A985&lt;data!$G$2,A985 &gt;data!$H$2),"",A985)</f>
        <v>11.319999999999803</v>
      </c>
      <c r="F985" s="19">
        <f t="shared" si="72"/>
        <v>12.616487674177051</v>
      </c>
      <c r="G985" s="19">
        <f t="shared" si="74"/>
        <v>12.616471075391733</v>
      </c>
      <c r="H985" s="4" t="str">
        <f t="shared" si="75"/>
        <v/>
      </c>
      <c r="I985" s="4" t="e">
        <f>VLOOKUP(ROUND(A985,2),data!$B$6:$C$209,2,0)</f>
        <v>#N/A</v>
      </c>
      <c r="J985" s="4"/>
    </row>
    <row r="986" spans="1:10" x14ac:dyDescent="0.2">
      <c r="A986" s="17">
        <f>A985+data!$I$2</f>
        <v>11.329999999999803</v>
      </c>
      <c r="B986" s="17">
        <f t="shared" si="73"/>
        <v>4.6773514128740998E-12</v>
      </c>
      <c r="C986" s="17">
        <f>(-data!$B$2)*((B986^3+data!$D$4*B986^2-(data!$F$2+data!$D$4*data!$A$2)*B986-data!$F$2*data!$D$4)/(B986^3+(data!$D$4+data!$C$2)*B986^2+(data!$D$4*data!$C$2-data!$R$2)*B986-data!$D$4*data!$F$2))</f>
        <v>12.680155908328356</v>
      </c>
      <c r="D986" s="4">
        <f>(-data!$B$2)*((B986^3+data!$E$4*B986^2-(data!$F$2+data!$E$4*data!$A$2)*B986-data!$F$2*data!$E$4)/(B986^3+(data!$E$4+data!$C$2)*B986^2+(data!$E$4*data!$C$2-data!$R$2)*B986-data!$E$4*data!$F$2))</f>
        <v>12.680139647743612</v>
      </c>
      <c r="E986" s="18">
        <f>IF(OR(A986&lt;data!$G$2,A986 &gt;data!$H$2),"",A986)</f>
        <v>11.329999999999803</v>
      </c>
      <c r="F986" s="19">
        <f t="shared" si="72"/>
        <v>12.680155908328356</v>
      </c>
      <c r="G986" s="19">
        <f t="shared" si="74"/>
        <v>12.680139647743612</v>
      </c>
      <c r="H986" s="4" t="str">
        <f t="shared" si="75"/>
        <v/>
      </c>
      <c r="I986" s="4" t="e">
        <f>VLOOKUP(ROUND(A986,2),data!$B$6:$C$209,2,0)</f>
        <v>#N/A</v>
      </c>
      <c r="J986" s="4"/>
    </row>
    <row r="987" spans="1:10" x14ac:dyDescent="0.2">
      <c r="A987" s="17">
        <f>A986+data!$I$2</f>
        <v>11.339999999999803</v>
      </c>
      <c r="B987" s="17">
        <f t="shared" si="73"/>
        <v>4.5708818961508203E-12</v>
      </c>
      <c r="C987" s="17">
        <f>(-data!$B$2)*((B987^3+data!$D$4*B987^2-(data!$F$2+data!$D$4*data!$A$2)*B987-data!$F$2*data!$D$4)/(B987^3+(data!$D$4+data!$C$2)*B987^2+(data!$D$4*data!$C$2-data!$R$2)*B987-data!$D$4*data!$F$2))</f>
        <v>12.745441339951787</v>
      </c>
      <c r="D987" s="4">
        <f>(-data!$B$2)*((B987^3+data!$E$4*B987^2-(data!$F$2+data!$E$4*data!$A$2)*B987-data!$F$2*data!$E$4)/(B987^3+(data!$E$4+data!$C$2)*B987^2+(data!$E$4*data!$C$2-data!$R$2)*B987-data!$E$4*data!$F$2))</f>
        <v>12.745425409585181</v>
      </c>
      <c r="E987" s="18">
        <f>IF(OR(A987&lt;data!$G$2,A987 &gt;data!$H$2),"",A987)</f>
        <v>11.339999999999803</v>
      </c>
      <c r="F987" s="19">
        <f t="shared" si="72"/>
        <v>12.745441339951787</v>
      </c>
      <c r="G987" s="19">
        <f t="shared" si="74"/>
        <v>12.745425409585181</v>
      </c>
      <c r="H987" s="4" t="str">
        <f t="shared" si="75"/>
        <v/>
      </c>
      <c r="I987" s="4" t="e">
        <f>VLOOKUP(ROUND(A987,2),data!$B$6:$C$209,2,0)</f>
        <v>#N/A</v>
      </c>
      <c r="J987" s="4"/>
    </row>
    <row r="988" spans="1:10" x14ac:dyDescent="0.2">
      <c r="A988" s="17">
        <f>A987+data!$I$2</f>
        <v>11.349999999999802</v>
      </c>
      <c r="B988" s="17">
        <f t="shared" si="73"/>
        <v>4.466835921511655E-12</v>
      </c>
      <c r="C988" s="17">
        <f>(-data!$B$2)*((B988^3+data!$D$4*B988^2-(data!$F$2+data!$D$4*data!$A$2)*B988-data!$F$2*data!$D$4)/(B988^3+(data!$D$4+data!$C$2)*B988^2+(data!$D$4*data!$C$2-data!$R$2)*B988-data!$D$4*data!$F$2))</f>
        <v>12.812388401390578</v>
      </c>
      <c r="D988" s="4">
        <f>(-data!$B$2)*((B988^3+data!$E$4*B988^2-(data!$F$2+data!$E$4*data!$A$2)*B988-data!$F$2*data!$E$4)/(B988^3+(data!$E$4+data!$C$2)*B988^2+(data!$E$4*data!$C$2-data!$R$2)*B988-data!$E$4*data!$F$2))</f>
        <v>12.812372793433196</v>
      </c>
      <c r="E988" s="18">
        <f>IF(OR(A988&lt;data!$G$2,A988 &gt;data!$H$2),"",A988)</f>
        <v>11.349999999999802</v>
      </c>
      <c r="F988" s="19">
        <f t="shared" si="72"/>
        <v>12.812388401390578</v>
      </c>
      <c r="G988" s="19">
        <f t="shared" si="74"/>
        <v>12.812372793433196</v>
      </c>
      <c r="H988" s="4" t="str">
        <f t="shared" si="75"/>
        <v/>
      </c>
      <c r="I988" s="4" t="e">
        <f>VLOOKUP(ROUND(A988,2),data!$B$6:$C$209,2,0)</f>
        <v>#N/A</v>
      </c>
      <c r="J988" s="4"/>
    </row>
    <row r="989" spans="1:10" x14ac:dyDescent="0.2">
      <c r="A989" s="17">
        <f>A988+data!$I$2</f>
        <v>11.359999999999802</v>
      </c>
      <c r="B989" s="17">
        <f t="shared" si="73"/>
        <v>4.3651583224036378E-12</v>
      </c>
      <c r="C989" s="17">
        <f>(-data!$B$2)*((B989^3+data!$D$4*B989^2-(data!$F$2+data!$D$4*data!$A$2)*B989-data!$F$2*data!$D$4)/(B989^3+(data!$D$4+data!$C$2)*B989^2+(data!$D$4*data!$C$2-data!$R$2)*B989-data!$D$4*data!$F$2))</f>
        <v>12.881042912106105</v>
      </c>
      <c r="D989" s="4">
        <f>(-data!$B$2)*((B989^3+data!$E$4*B989^2-(data!$F$2+data!$E$4*data!$A$2)*B989-data!$F$2*data!$E$4)/(B989^3+(data!$E$4+data!$C$2)*B989^2+(data!$E$4*data!$C$2-data!$R$2)*B989-data!$E$4*data!$F$2))</f>
        <v>12.881027618918337</v>
      </c>
      <c r="E989" s="18">
        <f>IF(OR(A989&lt;data!$G$2,A989 &gt;data!$H$2),"",A989)</f>
        <v>11.359999999999802</v>
      </c>
      <c r="F989" s="19">
        <f t="shared" si="72"/>
        <v>12.881042912106105</v>
      </c>
      <c r="G989" s="19">
        <f t="shared" si="74"/>
        <v>12.881027618918337</v>
      </c>
      <c r="H989" s="4" t="str">
        <f t="shared" si="75"/>
        <v/>
      </c>
      <c r="I989" s="4" t="e">
        <f>VLOOKUP(ROUND(A989,2),data!$B$6:$C$209,2,0)</f>
        <v>#N/A</v>
      </c>
      <c r="J989" s="4"/>
    </row>
    <row r="990" spans="1:10" x14ac:dyDescent="0.2">
      <c r="A990" s="17">
        <f>A989+data!$I$2</f>
        <v>11.369999999999802</v>
      </c>
      <c r="B990" s="17">
        <f t="shared" si="73"/>
        <v>4.2657951880178602E-12</v>
      </c>
      <c r="C990" s="17">
        <f>(-data!$B$2)*((B990^3+data!$D$4*B990^2-(data!$F$2+data!$D$4*data!$A$2)*B990-data!$F$2*data!$D$4)/(B990^3+(data!$D$4+data!$C$2)*B990^2+(data!$D$4*data!$C$2-data!$R$2)*B990-data!$D$4*data!$F$2))</f>
        <v>12.951452130178906</v>
      </c>
      <c r="D990" s="4">
        <f>(-data!$B$2)*((B990^3+data!$E$4*B990^2-(data!$F$2+data!$E$4*data!$A$2)*B990-data!$F$2*data!$E$4)/(B990^3+(data!$E$4+data!$C$2)*B990^2+(data!$E$4*data!$C$2-data!$R$2)*B990-data!$E$4*data!$F$2))</f>
        <v>12.951437144286313</v>
      </c>
      <c r="E990" s="18">
        <f>IF(OR(A990&lt;data!$G$2,A990 &gt;data!$H$2),"",A990)</f>
        <v>11.369999999999802</v>
      </c>
      <c r="F990" s="19">
        <f t="shared" si="72"/>
        <v>12.951452130178906</v>
      </c>
      <c r="G990" s="19">
        <f t="shared" si="74"/>
        <v>12.951437144286313</v>
      </c>
      <c r="H990" s="4" t="str">
        <f t="shared" si="75"/>
        <v/>
      </c>
      <c r="I990" s="4" t="e">
        <f>VLOOKUP(ROUND(A990,2),data!$B$6:$C$209,2,0)</f>
        <v>#N/A</v>
      </c>
      <c r="J990" s="4"/>
    </row>
    <row r="991" spans="1:10" x14ac:dyDescent="0.2">
      <c r="A991" s="17">
        <f>A990+data!$I$2</f>
        <v>11.379999999999802</v>
      </c>
      <c r="B991" s="17">
        <f t="shared" si="73"/>
        <v>4.1686938347052438E-12</v>
      </c>
      <c r="C991" s="17">
        <f>(-data!$B$2)*((B991^3+data!$D$4*B991^2-(data!$F$2+data!$D$4*data!$A$2)*B991-data!$F$2*data!$D$4)/(B991^3+(data!$D$4+data!$C$2)*B991^2+(data!$D$4*data!$C$2-data!$R$2)*B991-data!$D$4*data!$F$2))</f>
        <v>13.023664806120502</v>
      </c>
      <c r="D991" s="4">
        <f>(-data!$B$2)*((B991^3+data!$E$4*B991^2-(data!$F$2+data!$E$4*data!$A$2)*B991-data!$F$2*data!$E$4)/(B991^3+(data!$E$4+data!$C$2)*B991^2+(data!$E$4*data!$C$2-data!$R$2)*B991-data!$E$4*data!$F$2))</f>
        <v>13.023650120209741</v>
      </c>
      <c r="E991" s="18">
        <f>IF(OR(A991&lt;data!$G$2,A991 &gt;data!$H$2),"",A991)</f>
        <v>11.379999999999802</v>
      </c>
      <c r="F991" s="19">
        <f t="shared" si="72"/>
        <v>13.023664806120502</v>
      </c>
      <c r="G991" s="19">
        <f t="shared" si="74"/>
        <v>13.023650120209741</v>
      </c>
      <c r="H991" s="4" t="str">
        <f t="shared" si="75"/>
        <v/>
      </c>
      <c r="I991" s="4" t="e">
        <f>VLOOKUP(ROUND(A991,2),data!$B$6:$C$209,2,0)</f>
        <v>#N/A</v>
      </c>
      <c r="J991" s="4"/>
    </row>
    <row r="992" spans="1:10" x14ac:dyDescent="0.2">
      <c r="A992" s="17">
        <f>A991+data!$I$2</f>
        <v>11.389999999999802</v>
      </c>
      <c r="B992" s="17">
        <f t="shared" si="73"/>
        <v>4.0738027780429744E-12</v>
      </c>
      <c r="C992" s="17">
        <f>(-data!$B$2)*((B992^3+data!$D$4*B992^2-(data!$F$2+data!$D$4*data!$A$2)*B992-data!$F$2*data!$D$4)/(B992^3+(data!$D$4+data!$C$2)*B992^2+(data!$D$4*data!$C$2-data!$R$2)*B992-data!$D$4*data!$F$2))</f>
        <v>13.097731239119156</v>
      </c>
      <c r="D992" s="4">
        <f>(-data!$B$2)*((B992^3+data!$E$4*B992^2-(data!$F$2+data!$E$4*data!$A$2)*B992-data!$F$2*data!$E$4)/(B992^3+(data!$E$4+data!$C$2)*B992^2+(data!$E$4*data!$C$2-data!$R$2)*B992-data!$E$4*data!$F$2))</f>
        <v>13.097716846034025</v>
      </c>
      <c r="E992" s="18">
        <f>IF(OR(A992&lt;data!$G$2,A992 &gt;data!$H$2),"",A992)</f>
        <v>11.389999999999802</v>
      </c>
      <c r="F992" s="19">
        <f t="shared" si="72"/>
        <v>13.097731239119156</v>
      </c>
      <c r="G992" s="19">
        <f t="shared" si="74"/>
        <v>13.097716846034025</v>
      </c>
      <c r="H992" s="4" t="str">
        <f t="shared" si="75"/>
        <v/>
      </c>
      <c r="I992" s="4" t="e">
        <f>VLOOKUP(ROUND(A992,2),data!$B$6:$C$209,2,0)</f>
        <v>#N/A</v>
      </c>
      <c r="J992" s="4"/>
    </row>
    <row r="993" spans="1:10" x14ac:dyDescent="0.2">
      <c r="A993" s="17">
        <f>A992+data!$I$2</f>
        <v>11.399999999999801</v>
      </c>
      <c r="B993" s="17">
        <f t="shared" si="73"/>
        <v>3.9810717055367782E-12</v>
      </c>
      <c r="C993" s="17">
        <f>(-data!$B$2)*((B993^3+data!$D$4*B993^2-(data!$F$2+data!$D$4*data!$A$2)*B993-data!$F$2*data!$D$4)/(B993^3+(data!$D$4+data!$C$2)*B993^2+(data!$D$4*data!$C$2-data!$R$2)*B993-data!$D$4*data!$F$2))</f>
        <v>13.173703335850428</v>
      </c>
      <c r="D993" s="4">
        <f>(-data!$B$2)*((B993^3+data!$E$4*B993^2-(data!$F$2+data!$E$4*data!$A$2)*B993-data!$F$2*data!$E$4)/(B993^3+(data!$E$4+data!$C$2)*B993^2+(data!$E$4*data!$C$2-data!$R$2)*B993-data!$E$4*data!$F$2))</f>
        <v>13.173689228587953</v>
      </c>
      <c r="E993" s="18">
        <f>IF(OR(A993&lt;data!$G$2,A993 &gt;data!$H$2),"",A993)</f>
        <v>11.399999999999801</v>
      </c>
      <c r="F993" s="19">
        <f t="shared" si="72"/>
        <v>13.173703335850428</v>
      </c>
      <c r="G993" s="19">
        <f t="shared" si="74"/>
        <v>13.173689228587953</v>
      </c>
      <c r="H993" s="4" t="str">
        <f t="shared" si="75"/>
        <v/>
      </c>
      <c r="I993" s="4" t="e">
        <f>VLOOKUP(ROUND(A993,2),data!$B$6:$C$209,2,0)</f>
        <v>#N/A</v>
      </c>
      <c r="J993" s="4"/>
    </row>
    <row r="994" spans="1:10" x14ac:dyDescent="0.2">
      <c r="A994" s="17">
        <f>A993+data!$I$2</f>
        <v>11.409999999999801</v>
      </c>
      <c r="B994" s="17">
        <f t="shared" si="73"/>
        <v>3.8904514499445711E-12</v>
      </c>
      <c r="C994" s="17">
        <f>(-data!$B$2)*((B994^3+data!$D$4*B994^2-(data!$F$2+data!$D$4*data!$A$2)*B994-data!$F$2*data!$D$4)/(B994^3+(data!$D$4+data!$C$2)*B994^2+(data!$D$4*data!$C$2-data!$R$2)*B994-data!$D$4*data!$F$2))</f>
        <v>13.251634671991447</v>
      </c>
      <c r="D994" s="4">
        <f>(-data!$B$2)*((B994^3+data!$E$4*B994^2-(data!$F$2+data!$E$4*data!$A$2)*B994-data!$F$2*data!$E$4)/(B994^3+(data!$E$4+data!$C$2)*B994^2+(data!$E$4*data!$C$2-data!$R$2)*B994-data!$E$4*data!$F$2))</f>
        <v>13.251620843698078</v>
      </c>
      <c r="E994" s="18">
        <f>IF(OR(A994&lt;data!$G$2,A994 &gt;data!$H$2),"",A994)</f>
        <v>11.409999999999801</v>
      </c>
      <c r="F994" s="19">
        <f t="shared" si="72"/>
        <v>13.251634671991447</v>
      </c>
      <c r="G994" s="19">
        <f t="shared" si="74"/>
        <v>13.251620843698078</v>
      </c>
      <c r="H994" s="4" t="str">
        <f t="shared" si="75"/>
        <v/>
      </c>
      <c r="I994" s="4" t="e">
        <f>VLOOKUP(ROUND(A994,2),data!$B$6:$C$209,2,0)</f>
        <v>#N/A</v>
      </c>
      <c r="J994" s="4"/>
    </row>
    <row r="995" spans="1:10" x14ac:dyDescent="0.2">
      <c r="A995" s="17">
        <f>A994+data!$I$2</f>
        <v>11.419999999999801</v>
      </c>
      <c r="B995" s="17">
        <f t="shared" si="73"/>
        <v>3.8018939632073508E-12</v>
      </c>
      <c r="C995" s="17">
        <f>(-data!$B$2)*((B995^3+data!$D$4*B995^2-(data!$F$2+data!$D$4*data!$A$2)*B995-data!$F$2*data!$D$4)/(B995^3+(data!$D$4+data!$C$2)*B995^2+(data!$D$4*data!$C$2-data!$R$2)*B995-data!$D$4*data!$F$2))</f>
        <v>13.331580556586545</v>
      </c>
      <c r="D995" s="4">
        <f>(-data!$B$2)*((B995^3+data!$E$4*B995^2-(data!$F$2+data!$E$4*data!$A$2)*B995-data!$F$2*data!$E$4)/(B995^3+(data!$E$4+data!$C$2)*B995^2+(data!$E$4*data!$C$2-data!$R$2)*B995-data!$E$4*data!$F$2))</f>
        <v>13.331567000554392</v>
      </c>
      <c r="E995" s="18">
        <f>IF(OR(A995&lt;data!$G$2,A995 &gt;data!$H$2),"",A995)</f>
        <v>11.419999999999801</v>
      </c>
      <c r="F995" s="19">
        <f t="shared" si="72"/>
        <v>13.331580556586545</v>
      </c>
      <c r="G995" s="19">
        <f t="shared" si="74"/>
        <v>13.331567000554392</v>
      </c>
      <c r="H995" s="4" t="str">
        <f t="shared" si="75"/>
        <v/>
      </c>
      <c r="I995" s="4" t="e">
        <f>VLOOKUP(ROUND(A995,2),data!$B$6:$C$209,2,0)</f>
        <v>#N/A</v>
      </c>
      <c r="J995" s="4"/>
    </row>
    <row r="996" spans="1:10" x14ac:dyDescent="0.2">
      <c r="A996" s="17">
        <f>A995+data!$I$2</f>
        <v>11.429999999999801</v>
      </c>
      <c r="B996" s="17">
        <f t="shared" si="73"/>
        <v>3.7153522909734247E-12</v>
      </c>
      <c r="C996" s="17">
        <f>(-data!$B$2)*((B996^3+data!$D$4*B996^2-(data!$F$2+data!$D$4*data!$A$2)*B996-data!$F$2*data!$D$4)/(B996^3+(data!$D$4+data!$C$2)*B996^2+(data!$D$4*data!$C$2-data!$R$2)*B996-data!$D$4*data!$F$2))</f>
        <v>13.413598099421318</v>
      </c>
      <c r="D996" s="4">
        <f>(-data!$B$2)*((B996^3+data!$E$4*B996^2-(data!$F$2+data!$E$4*data!$A$2)*B996-data!$F$2*data!$E$4)/(B996^3+(data!$E$4+data!$C$2)*B996^2+(data!$E$4*data!$C$2-data!$R$2)*B996-data!$E$4*data!$F$2))</f>
        <v>13.413584809084462</v>
      </c>
      <c r="E996" s="18">
        <f>IF(OR(A996&lt;data!$G$2,A996 &gt;data!$H$2),"",A996)</f>
        <v>11.429999999999801</v>
      </c>
      <c r="F996" s="19">
        <f t="shared" si="72"/>
        <v>13.413598099421318</v>
      </c>
      <c r="G996" s="19">
        <f t="shared" si="74"/>
        <v>13.413584809084462</v>
      </c>
      <c r="H996" s="4" t="str">
        <f t="shared" si="75"/>
        <v/>
      </c>
      <c r="I996" s="4" t="e">
        <f>VLOOKUP(ROUND(A996,2),data!$B$6:$C$209,2,0)</f>
        <v>#N/A</v>
      </c>
      <c r="J996" s="4"/>
    </row>
    <row r="997" spans="1:10" x14ac:dyDescent="0.2">
      <c r="A997" s="17">
        <f>A996+data!$I$2</f>
        <v>11.439999999999801</v>
      </c>
      <c r="B997" s="17">
        <f t="shared" si="73"/>
        <v>3.6307805477026742E-12</v>
      </c>
      <c r="C997" s="17">
        <f>(-data!$B$2)*((B997^3+data!$D$4*B997^2-(data!$F$2+data!$D$4*data!$A$2)*B997-data!$F$2*data!$D$4)/(B997^3+(data!$D$4+data!$C$2)*B997^2+(data!$D$4*data!$C$2-data!$R$2)*B997-data!$D$4*data!$F$2))</f>
        <v>13.497746281571811</v>
      </c>
      <c r="D997" s="4">
        <f>(-data!$B$2)*((B997^3+data!$E$4*B997^2-(data!$F$2+data!$E$4*data!$A$2)*B997-data!$F$2*data!$E$4)/(B997^3+(data!$E$4+data!$C$2)*B997^2+(data!$E$4*data!$C$2-data!$R$2)*B997-data!$E$4*data!$F$2))</f>
        <v>13.49773325050271</v>
      </c>
      <c r="E997" s="18">
        <f>IF(OR(A997&lt;data!$G$2,A997 &gt;data!$H$2),"",A997)</f>
        <v>11.439999999999801</v>
      </c>
      <c r="F997" s="19">
        <f t="shared" si="72"/>
        <v>13.497746281571811</v>
      </c>
      <c r="G997" s="19">
        <f t="shared" si="74"/>
        <v>13.49773325050271</v>
      </c>
      <c r="H997" s="4" t="str">
        <f t="shared" si="75"/>
        <v/>
      </c>
      <c r="I997" s="4" t="e">
        <f>VLOOKUP(ROUND(A997,2),data!$B$6:$C$209,2,0)</f>
        <v>#N/A</v>
      </c>
      <c r="J997" s="4"/>
    </row>
    <row r="998" spans="1:10" x14ac:dyDescent="0.2">
      <c r="A998" s="17">
        <f>A997+data!$I$2</f>
        <v>11.4499999999998</v>
      </c>
      <c r="B998" s="17">
        <f t="shared" si="73"/>
        <v>3.5481338923373784E-12</v>
      </c>
      <c r="C998" s="17">
        <f>(-data!$B$2)*((B998^3+data!$D$4*B998^2-(data!$F$2+data!$D$4*data!$A$2)*B998-data!$F$2*data!$D$4)/(B998^3+(data!$D$4+data!$C$2)*B998^2+(data!$D$4*data!$C$2-data!$R$2)*B998-data!$D$4*data!$F$2))</f>
        <v>13.584086029306839</v>
      </c>
      <c r="D998" s="4">
        <f>(-data!$B$2)*((B998^3+data!$E$4*B998^2-(data!$F$2+data!$E$4*data!$A$2)*B998-data!$F$2*data!$E$4)/(B998^3+(data!$E$4+data!$C$2)*B998^2+(data!$E$4*data!$C$2-data!$R$2)*B998-data!$E$4*data!$F$2))</f>
        <v>13.584073251212786</v>
      </c>
      <c r="E998" s="18">
        <f>IF(OR(A998&lt;data!$G$2,A998 &gt;data!$H$2),"",A998)</f>
        <v>11.4499999999998</v>
      </c>
      <c r="F998" s="19">
        <f t="shared" si="72"/>
        <v>13.584086029306839</v>
      </c>
      <c r="G998" s="19">
        <f t="shared" si="74"/>
        <v>13.584073251212786</v>
      </c>
      <c r="H998" s="4" t="str">
        <f t="shared" si="75"/>
        <v/>
      </c>
      <c r="I998" s="4" t="e">
        <f>VLOOKUP(ROUND(A998,2),data!$B$6:$C$209,2,0)</f>
        <v>#N/A</v>
      </c>
      <c r="J998" s="4"/>
    </row>
    <row r="999" spans="1:10" x14ac:dyDescent="0.2">
      <c r="A999" s="17">
        <f>A998+data!$I$2</f>
        <v>11.4599999999998</v>
      </c>
      <c r="B999" s="17">
        <f t="shared" si="73"/>
        <v>3.467368504526903E-12</v>
      </c>
      <c r="C999" s="17">
        <f>(-data!$B$2)*((B999^3+data!$D$4*B999^2-(data!$F$2+data!$D$4*data!$A$2)*B999-data!$F$2*data!$D$4)/(B999^3+(data!$D$4+data!$C$2)*B999^2+(data!$D$4*data!$C$2-data!$R$2)*B999-data!$D$4*data!$F$2))</f>
        <v>13.672680291532352</v>
      </c>
      <c r="D999" s="4">
        <f>(-data!$B$2)*((B999^3+data!$E$4*B999^2-(data!$F$2+data!$E$4*data!$A$2)*B999-data!$F$2*data!$E$4)/(B999^3+(data!$E$4+data!$C$2)*B999^2+(data!$E$4*data!$C$2-data!$R$2)*B999-data!$E$4*data!$F$2))</f>
        <v>13.672667760251967</v>
      </c>
      <c r="E999" s="18">
        <f>IF(OR(A999&lt;data!$G$2,A999 &gt;data!$H$2),"",A999)</f>
        <v>11.4599999999998</v>
      </c>
      <c r="F999" s="19">
        <f t="shared" si="72"/>
        <v>13.672680291532352</v>
      </c>
      <c r="G999" s="19">
        <f t="shared" si="74"/>
        <v>13.672667760251967</v>
      </c>
      <c r="H999" s="4" t="str">
        <f t="shared" si="75"/>
        <v/>
      </c>
      <c r="I999" s="4" t="e">
        <f>VLOOKUP(ROUND(A999,2),data!$B$6:$C$209,2,0)</f>
        <v>#N/A</v>
      </c>
      <c r="J999" s="4"/>
    </row>
    <row r="1000" spans="1:10" x14ac:dyDescent="0.2">
      <c r="A1000" s="17">
        <f>A999+data!$I$2</f>
        <v>11.4699999999998</v>
      </c>
      <c r="B1000" s="17">
        <f t="shared" si="73"/>
        <v>3.3884415613935766E-12</v>
      </c>
      <c r="C1000" s="17">
        <f>(-data!$B$2)*((B1000^3+data!$D$4*B1000^2-(data!$F$2+data!$D$4*data!$A$2)*B1000-data!$F$2*data!$D$4)/(B1000^3+(data!$D$4+data!$C$2)*B1000^2+(data!$D$4*data!$C$2-data!$R$2)*B1000-data!$D$4*data!$F$2))</f>
        <v>13.763594120979416</v>
      </c>
      <c r="D1000" s="4">
        <f>(-data!$B$2)*((B1000^3+data!$E$4*B1000^2-(data!$F$2+data!$E$4*data!$A$2)*B1000-data!$F$2*data!$E$4)/(B1000^3+(data!$E$4+data!$C$2)*B1000^2+(data!$E$4*data!$C$2-data!$R$2)*B1000-data!$E$4*data!$F$2))</f>
        <v>13.763581830479257</v>
      </c>
      <c r="E1000" s="18">
        <f>IF(OR(A1000&lt;data!$G$2,A1000 &gt;data!$H$2),"",A1000)</f>
        <v>11.4699999999998</v>
      </c>
      <c r="F1000" s="19">
        <f t="shared" si="72"/>
        <v>13.763594120979416</v>
      </c>
      <c r="G1000" s="19">
        <f t="shared" si="74"/>
        <v>13.763581830479257</v>
      </c>
      <c r="H1000" s="4" t="str">
        <f t="shared" si="75"/>
        <v/>
      </c>
      <c r="I1000" s="4" t="e">
        <f>VLOOKUP(ROUND(A1000,2),data!$B$6:$C$209,2,0)</f>
        <v>#N/A</v>
      </c>
      <c r="J1000" s="4"/>
    </row>
    <row r="1001" spans="1:10" x14ac:dyDescent="0.2">
      <c r="A1001" s="17">
        <f>A1000+data!$I$2</f>
        <v>11.4799999999998</v>
      </c>
      <c r="B1001" s="17">
        <f t="shared" si="73"/>
        <v>3.3113112148274272E-12</v>
      </c>
      <c r="C1001" s="17">
        <f>(-data!$B$2)*((B1001^3+data!$D$4*B1001^2-(data!$F$2+data!$D$4*data!$A$2)*B1001-data!$F$2*data!$D$4)/(B1001^3+(data!$D$4+data!$C$2)*B1001^2+(data!$D$4*data!$C$2-data!$R$2)*B1001-data!$D$4*data!$F$2))</f>
        <v>13.856894759350521</v>
      </c>
      <c r="D1001" s="4">
        <f>(-data!$B$2)*((B1001^3+data!$E$4*B1001^2-(data!$F$2+data!$E$4*data!$A$2)*B1001-data!$F$2*data!$E$4)/(B1001^3+(data!$E$4+data!$C$2)*B1001^2+(data!$E$4*data!$C$2-data!$R$2)*B1001-data!$E$4*data!$F$2))</f>
        <v>13.856882703721704</v>
      </c>
      <c r="E1001" s="18">
        <f>IF(OR(A1001&lt;data!$G$2,A1001 &gt;data!$H$2),"",A1001)</f>
        <v>11.4799999999998</v>
      </c>
      <c r="F1001" s="19">
        <f t="shared" si="72"/>
        <v>13.856894759350521</v>
      </c>
      <c r="G1001" s="19">
        <f t="shared" si="74"/>
        <v>13.856882703721704</v>
      </c>
      <c r="H1001" s="4" t="str">
        <f t="shared" si="75"/>
        <v/>
      </c>
      <c r="I1001" s="4" t="e">
        <f>VLOOKUP(ROUND(A1001,2),data!$B$6:$C$209,2,0)</f>
        <v>#N/A</v>
      </c>
      <c r="J1001" s="4"/>
    </row>
    <row r="1002" spans="1:10" x14ac:dyDescent="0.2">
      <c r="A1002" s="17">
        <f>A1001+data!$I$2</f>
        <v>11.489999999999799</v>
      </c>
      <c r="B1002" s="17">
        <f t="shared" si="73"/>
        <v>3.2359365692977647E-12</v>
      </c>
      <c r="C1002" s="17">
        <f>(-data!$B$2)*((B1002^3+data!$D$4*B1002^2-(data!$F$2+data!$D$4*data!$A$2)*B1002-data!$F$2*data!$D$4)/(B1002^3+(data!$D$4+data!$C$2)*B1002^2+(data!$D$4*data!$C$2-data!$R$2)*B1002-data!$D$4*data!$F$2))</f>
        <v>13.95265172665319</v>
      </c>
      <c r="D1002" s="4">
        <f>(-data!$B$2)*((B1002^3+data!$E$4*B1002^2-(data!$F$2+data!$E$4*data!$A$2)*B1002-data!$F$2*data!$E$4)/(B1002^3+(data!$E$4+data!$C$2)*B1002^2+(data!$E$4*data!$C$2-data!$R$2)*B1002-data!$E$4*data!$F$2))</f>
        <v>13.952639900108089</v>
      </c>
      <c r="E1002" s="18">
        <f>IF(OR(A1002&lt;data!$G$2,A1002 &gt;data!$H$2),"",A1002)</f>
        <v>11.489999999999799</v>
      </c>
      <c r="F1002" s="19">
        <f t="shared" si="72"/>
        <v>13.95265172665319</v>
      </c>
      <c r="G1002" s="19">
        <f t="shared" si="74"/>
        <v>13.952639900108089</v>
      </c>
      <c r="H1002" s="4" t="str">
        <f t="shared" si="75"/>
        <v/>
      </c>
      <c r="I1002" s="4" t="e">
        <f>VLOOKUP(ROUND(A1002,2),data!$B$6:$C$209,2,0)</f>
        <v>#N/A</v>
      </c>
      <c r="J1002" s="4"/>
    </row>
    <row r="1003" spans="1:10" x14ac:dyDescent="0.2">
      <c r="A1003" s="17">
        <f>A1002+data!$I$2</f>
        <v>11.499999999999799</v>
      </c>
      <c r="B1003" s="17">
        <f t="shared" si="73"/>
        <v>3.1622776601698274E-12</v>
      </c>
      <c r="C1003" s="17">
        <f>(-data!$B$2)*((B1003^3+data!$D$4*B1003^2-(data!$F$2+data!$D$4*data!$A$2)*B1003-data!$F$2*data!$D$4)/(B1003^3+(data!$D$4+data!$C$2)*B1003^2+(data!$D$4*data!$C$2-data!$R$2)*B1003-data!$D$4*data!$F$2))</f>
        <v>14.050936914965092</v>
      </c>
      <c r="D1003" s="4">
        <f>(-data!$B$2)*((B1003^3+data!$E$4*B1003^2-(data!$F$2+data!$E$4*data!$A$2)*B1003-data!$F$2*data!$E$4)/(B1003^3+(data!$E$4+data!$C$2)*B1003^2+(data!$E$4*data!$C$2-data!$R$2)*B1003-data!$E$4*data!$F$2))</f>
        <v>14.050925311834076</v>
      </c>
      <c r="E1003" s="18">
        <f>IF(OR(A1003&lt;data!$G$2,A1003 &gt;data!$H$2),"",A1003)</f>
        <v>11.499999999999799</v>
      </c>
      <c r="F1003" s="19">
        <f t="shared" si="72"/>
        <v>14.050936914965092</v>
      </c>
      <c r="G1003" s="19">
        <f t="shared" si="74"/>
        <v>14.050925311834076</v>
      </c>
      <c r="H1003" s="4" t="str">
        <f t="shared" si="75"/>
        <v/>
      </c>
      <c r="I1003" s="4" t="e">
        <f>VLOOKUP(ROUND(A1003,2),data!$B$6:$C$209,2,0)</f>
        <v>#N/A</v>
      </c>
      <c r="J1003" s="4"/>
    </row>
    <row r="1004" spans="1:10" x14ac:dyDescent="0.2">
      <c r="A1004" s="17">
        <f>A1003+data!$I$2</f>
        <v>11.509999999999799</v>
      </c>
      <c r="B1004" s="17">
        <f t="shared" si="73"/>
        <v>3.0902954325150171E-12</v>
      </c>
      <c r="C1004" s="17">
        <f>(-data!$B$2)*((B1004^3+data!$D$4*B1004^2-(data!$F$2+data!$D$4*data!$A$2)*B1004-data!$F$2*data!$D$4)/(B1004^3+(data!$D$4+data!$C$2)*B1004^2+(data!$D$4*data!$C$2-data!$R$2)*B1004-data!$D$4*data!$F$2))</f>
        <v>14.151824686891402</v>
      </c>
      <c r="D1004" s="4">
        <f>(-data!$B$2)*((B1004^3+data!$E$4*B1004^2-(data!$F$2+data!$E$4*data!$A$2)*B1004-data!$F$2*data!$E$4)/(B1004^3+(data!$E$4+data!$C$2)*B1004^2+(data!$E$4*data!$C$2-data!$R$2)*B1004-data!$E$4*data!$F$2))</f>
        <v>14.151813301619651</v>
      </c>
      <c r="E1004" s="18">
        <f>IF(OR(A1004&lt;data!$G$2,A1004 &gt;data!$H$2),"",A1004)</f>
        <v>11.509999999999799</v>
      </c>
      <c r="F1004" s="19">
        <f t="shared" si="72"/>
        <v>14.151824686891402</v>
      </c>
      <c r="G1004" s="19">
        <f t="shared" si="74"/>
        <v>14.151813301619651</v>
      </c>
      <c r="H1004" s="4" t="str">
        <f t="shared" si="75"/>
        <v/>
      </c>
      <c r="I1004" s="4" t="e">
        <f>VLOOKUP(ROUND(A1004,2),data!$B$6:$C$209,2,0)</f>
        <v>#N/A</v>
      </c>
      <c r="J1004" s="4"/>
    </row>
    <row r="1005" spans="1:10" x14ac:dyDescent="0.2">
      <c r="A1005" s="17">
        <f>A1004+data!$I$2</f>
        <v>11.519999999999799</v>
      </c>
      <c r="B1005" s="17">
        <f t="shared" si="73"/>
        <v>3.0199517204034107E-12</v>
      </c>
      <c r="C1005" s="17">
        <f>(-data!$B$2)*((B1005^3+data!$D$4*B1005^2-(data!$F$2+data!$D$4*data!$A$2)*B1005-data!$F$2*data!$D$4)/(B1005^3+(data!$D$4+data!$C$2)*B1005^2+(data!$D$4*data!$C$2-data!$R$2)*B1005-data!$D$4*data!$F$2))</f>
        <v>14.255391978992831</v>
      </c>
      <c r="D1005" s="4">
        <f>(-data!$B$2)*((B1005^3+data!$E$4*B1005^2-(data!$F$2+data!$E$4*data!$A$2)*B1005-data!$F$2*data!$E$4)/(B1005^3+(data!$E$4+data!$C$2)*B1005^2+(data!$E$4*data!$C$2-data!$R$2)*B1005-data!$E$4*data!$F$2))</f>
        <v>14.255380806137183</v>
      </c>
      <c r="E1005" s="18">
        <f>IF(OR(A1005&lt;data!$G$2,A1005 &gt;data!$H$2),"",A1005)</f>
        <v>11.519999999999799</v>
      </c>
      <c r="F1005" s="19">
        <f t="shared" si="72"/>
        <v>14.255391978992831</v>
      </c>
      <c r="G1005" s="19">
        <f t="shared" si="74"/>
        <v>14.255380806137183</v>
      </c>
      <c r="H1005" s="4" t="str">
        <f t="shared" si="75"/>
        <v/>
      </c>
      <c r="I1005" s="4" t="e">
        <f>VLOOKUP(ROUND(A1005,2),data!$B$6:$C$209,2,0)</f>
        <v>#N/A</v>
      </c>
      <c r="J1005" s="4"/>
    </row>
    <row r="1006" spans="1:10" x14ac:dyDescent="0.2">
      <c r="A1006" s="17">
        <f>A1005+data!$I$2</f>
        <v>11.529999999999799</v>
      </c>
      <c r="B1006" s="17">
        <f t="shared" si="73"/>
        <v>2.9512092266677491E-12</v>
      </c>
      <c r="C1006" s="17">
        <f>(-data!$B$2)*((B1006^3+data!$D$4*B1006^2-(data!$F$2+data!$D$4*data!$A$2)*B1006-data!$F$2*data!$D$4)/(B1006^3+(data!$D$4+data!$C$2)*B1006^2+(data!$D$4*data!$C$2-data!$R$2)*B1006-data!$D$4*data!$F$2))</f>
        <v>14.361718410481711</v>
      </c>
      <c r="D1006" s="4">
        <f>(-data!$B$2)*((B1006^3+data!$E$4*B1006^2-(data!$F$2+data!$E$4*data!$A$2)*B1006-data!$F$2*data!$E$4)/(B1006^3+(data!$E$4+data!$C$2)*B1006^2+(data!$E$4*data!$C$2-data!$R$2)*B1006-data!$E$4*data!$F$2))</f>
        <v>14.361707444707536</v>
      </c>
      <c r="E1006" s="18">
        <f>IF(OR(A1006&lt;data!$G$2,A1006 &gt;data!$H$2),"",A1006)</f>
        <v>11.529999999999799</v>
      </c>
      <c r="F1006" s="19">
        <f t="shared" si="72"/>
        <v>14.361718410481711</v>
      </c>
      <c r="G1006" s="19">
        <f t="shared" si="74"/>
        <v>14.361707444707536</v>
      </c>
      <c r="H1006" s="4" t="str">
        <f t="shared" si="75"/>
        <v/>
      </c>
      <c r="I1006" s="4" t="e">
        <f>VLOOKUP(ROUND(A1006,2),data!$B$6:$C$209,2,0)</f>
        <v>#N/A</v>
      </c>
      <c r="J1006" s="4"/>
    </row>
    <row r="1007" spans="1:10" x14ac:dyDescent="0.2">
      <c r="A1007" s="17">
        <f>A1006+data!$I$2</f>
        <v>11.539999999999798</v>
      </c>
      <c r="B1007" s="17">
        <f t="shared" si="73"/>
        <v>2.8840315031279381E-12</v>
      </c>
      <c r="C1007" s="17">
        <f>(-data!$B$2)*((B1007^3+data!$D$4*B1007^2-(data!$F$2+data!$D$4*data!$A$2)*B1007-data!$F$2*data!$D$4)/(B1007^3+(data!$D$4+data!$C$2)*B1007^2+(data!$D$4*data!$C$2-data!$R$2)*B1007-data!$D$4*data!$F$2))</f>
        <v>14.470886397504318</v>
      </c>
      <c r="D1007" s="4">
        <f>(-data!$B$2)*((B1007^3+data!$E$4*B1007^2-(data!$F$2+data!$E$4*data!$A$2)*B1007-data!$F$2*data!$E$4)/(B1007^3+(data!$E$4+data!$C$2)*B1007^2+(data!$E$4*data!$C$2-data!$R$2)*B1007-data!$E$4*data!$F$2))</f>
        <v>14.470875633582489</v>
      </c>
      <c r="E1007" s="18">
        <f>IF(OR(A1007&lt;data!$G$2,A1007 &gt;data!$H$2),"",A1007)</f>
        <v>11.539999999999798</v>
      </c>
      <c r="F1007" s="19">
        <f t="shared" si="72"/>
        <v>14.470886397504318</v>
      </c>
      <c r="G1007" s="19">
        <f t="shared" si="74"/>
        <v>14.470875633582489</v>
      </c>
      <c r="H1007" s="4" t="str">
        <f t="shared" si="75"/>
        <v/>
      </c>
      <c r="I1007" s="4" t="e">
        <f>VLOOKUP(ROUND(A1007,2),data!$B$6:$C$209,2,0)</f>
        <v>#N/A</v>
      </c>
      <c r="J1007" s="4"/>
    </row>
    <row r="1008" spans="1:10" x14ac:dyDescent="0.2">
      <c r="A1008" s="17">
        <f>A1007+data!$I$2</f>
        <v>11.549999999999798</v>
      </c>
      <c r="B1008" s="17">
        <f t="shared" si="73"/>
        <v>2.8183829312657562E-12</v>
      </c>
      <c r="C1008" s="17">
        <f>(-data!$B$2)*((B1008^3+data!$D$4*B1008^2-(data!$F$2+data!$D$4*data!$A$2)*B1008-data!$F$2*data!$D$4)/(B1008^3+(data!$D$4+data!$C$2)*B1008^2+(data!$D$4*data!$C$2-data!$R$2)*B1008-data!$D$4*data!$F$2))</f>
        <v>14.582981273349576</v>
      </c>
      <c r="D1008" s="4">
        <f>(-data!$B$2)*((B1008^3+data!$E$4*B1008^2-(data!$F$2+data!$E$4*data!$A$2)*B1008-data!$F$2*data!$E$4)/(B1008^3+(data!$E$4+data!$C$2)*B1008^2+(data!$E$4*data!$C$2-data!$R$2)*B1008-data!$E$4*data!$F$2))</f>
        <v>14.58297070615343</v>
      </c>
      <c r="E1008" s="18">
        <f>IF(OR(A1008&lt;data!$G$2,A1008 &gt;data!$H$2),"",A1008)</f>
        <v>11.549999999999798</v>
      </c>
      <c r="F1008" s="19">
        <f t="shared" si="72"/>
        <v>14.582981273349576</v>
      </c>
      <c r="G1008" s="19">
        <f t="shared" si="74"/>
        <v>14.58297070615343</v>
      </c>
      <c r="H1008" s="4" t="str">
        <f t="shared" si="75"/>
        <v/>
      </c>
      <c r="I1008" s="4" t="e">
        <f>VLOOKUP(ROUND(A1008,2),data!$B$6:$C$209,2,0)</f>
        <v>#N/A</v>
      </c>
      <c r="J1008" s="4"/>
    </row>
    <row r="1009" spans="1:10" x14ac:dyDescent="0.2">
      <c r="A1009" s="17">
        <f>A1008+data!$I$2</f>
        <v>11.559999999999798</v>
      </c>
      <c r="B1009" s="17">
        <f t="shared" si="73"/>
        <v>2.7542287033394393E-12</v>
      </c>
      <c r="C1009" s="17">
        <f>(-data!$B$2)*((B1009^3+data!$D$4*B1009^2-(data!$F$2+data!$D$4*data!$A$2)*B1009-data!$F$2*data!$D$4)/(B1009^3+(data!$D$4+data!$C$2)*B1009^2+(data!$D$4*data!$C$2-data!$R$2)*B1009-data!$D$4*data!$F$2))</f>
        <v>14.698091414948248</v>
      </c>
      <c r="D1009" s="4">
        <f>(-data!$B$2)*((B1009^3+data!$E$4*B1009^2-(data!$F$2+data!$E$4*data!$A$2)*B1009-data!$F$2*data!$E$4)/(B1009^3+(data!$E$4+data!$C$2)*B1009^2+(data!$E$4*data!$C$2-data!$R$2)*B1009-data!$E$4*data!$F$2))</f>
        <v>14.698081039450614</v>
      </c>
      <c r="E1009" s="18">
        <f>IF(OR(A1009&lt;data!$G$2,A1009 &gt;data!$H$2),"",A1009)</f>
        <v>11.559999999999798</v>
      </c>
      <c r="F1009" s="19">
        <f t="shared" si="72"/>
        <v>14.698091414948248</v>
      </c>
      <c r="G1009" s="19">
        <f t="shared" si="74"/>
        <v>14.698081039450614</v>
      </c>
      <c r="H1009" s="4" t="str">
        <f t="shared" si="75"/>
        <v/>
      </c>
      <c r="I1009" s="4" t="e">
        <f>VLOOKUP(ROUND(A1009,2),data!$B$6:$C$209,2,0)</f>
        <v>#N/A</v>
      </c>
      <c r="J1009" s="4"/>
    </row>
    <row r="1010" spans="1:10" x14ac:dyDescent="0.2">
      <c r="A1010" s="17">
        <f>A1009+data!$I$2</f>
        <v>11.569999999999798</v>
      </c>
      <c r="B1010" s="17">
        <f t="shared" si="73"/>
        <v>2.6915348039281598E-12</v>
      </c>
      <c r="C1010" s="17">
        <f>(-data!$B$2)*((B1010^3+data!$D$4*B1010^2-(data!$F$2+data!$D$4*data!$A$2)*B1010-data!$F$2*data!$D$4)/(B1010^3+(data!$D$4+data!$C$2)*B1010^2+(data!$D$4*data!$C$2-data!$R$2)*B1010-data!$D$4*data!$F$2))</f>
        <v>14.81630837605263</v>
      </c>
      <c r="D1010" s="4">
        <f>(-data!$B$2)*((B1010^3+data!$E$4*B1010^2-(data!$F$2+data!$E$4*data!$A$2)*B1010-data!$F$2*data!$E$4)/(B1010^3+(data!$E$4+data!$C$2)*B1010^2+(data!$E$4*data!$C$2-data!$R$2)*B1010-data!$E$4*data!$F$2))</f>
        <v>14.816298187322886</v>
      </c>
      <c r="E1010" s="18">
        <f>IF(OR(A1010&lt;data!$G$2,A1010 &gt;data!$H$2),"",A1010)</f>
        <v>11.569999999999798</v>
      </c>
      <c r="F1010" s="19">
        <f t="shared" si="72"/>
        <v>14.81630837605263</v>
      </c>
      <c r="G1010" s="19">
        <f t="shared" si="74"/>
        <v>14.816298187322886</v>
      </c>
      <c r="H1010" s="4" t="str">
        <f t="shared" si="75"/>
        <v/>
      </c>
      <c r="I1010" s="4" t="e">
        <f>VLOOKUP(ROUND(A1010,2),data!$B$6:$C$209,2,0)</f>
        <v>#N/A</v>
      </c>
      <c r="J1010" s="4"/>
    </row>
    <row r="1011" spans="1:10" x14ac:dyDescent="0.2">
      <c r="A1011" s="17">
        <f>A1010+data!$I$2</f>
        <v>11.579999999999798</v>
      </c>
      <c r="B1011" s="17">
        <f t="shared" si="73"/>
        <v>2.6302679918965977E-12</v>
      </c>
      <c r="C1011" s="17">
        <f>(-data!$B$2)*((B1011^3+data!$D$4*B1011^2-(data!$F$2+data!$D$4*data!$A$2)*B1011-data!$F$2*data!$D$4)/(B1011^3+(data!$D$4+data!$C$2)*B1011^2+(data!$D$4*data!$C$2-data!$R$2)*B1011-data!$D$4*data!$F$2))</f>
        <v>14.937727027514573</v>
      </c>
      <c r="D1011" s="4">
        <f>(-data!$B$2)*((B1011^3+data!$E$4*B1011^2-(data!$F$2+data!$E$4*data!$A$2)*B1011-data!$F$2*data!$E$4)/(B1011^3+(data!$E$4+data!$C$2)*B1011^2+(data!$E$4*data!$C$2-data!$R$2)*B1011-data!$E$4*data!$F$2))</f>
        <v>14.937717020715729</v>
      </c>
      <c r="E1011" s="18">
        <f>IF(OR(A1011&lt;data!$G$2,A1011 &gt;data!$H$2),"",A1011)</f>
        <v>11.579999999999798</v>
      </c>
      <c r="F1011" s="19">
        <f t="shared" si="72"/>
        <v>14.937727027514573</v>
      </c>
      <c r="G1011" s="19">
        <f t="shared" si="74"/>
        <v>14.937717020715729</v>
      </c>
      <c r="H1011" s="4" t="str">
        <f t="shared" si="75"/>
        <v/>
      </c>
      <c r="I1011" s="4" t="e">
        <f>VLOOKUP(ROUND(A1011,2),data!$B$6:$C$209,2,0)</f>
        <v>#N/A</v>
      </c>
      <c r="J1011" s="4"/>
    </row>
    <row r="1012" spans="1:10" x14ac:dyDescent="0.2">
      <c r="A1012" s="17">
        <f>A1011+data!$I$2</f>
        <v>11.589999999999797</v>
      </c>
      <c r="B1012" s="17">
        <f t="shared" si="73"/>
        <v>2.5703957827700524E-12</v>
      </c>
      <c r="C1012" s="17">
        <f>(-data!$B$2)*((B1012^3+data!$D$4*B1012^2-(data!$F$2+data!$D$4*data!$A$2)*B1012-data!$F$2*data!$D$4)/(B1012^3+(data!$D$4+data!$C$2)*B1012^2+(data!$D$4*data!$C$2-data!$R$2)*B1012-data!$D$4*data!$F$2))</f>
        <v>15.062445705109887</v>
      </c>
      <c r="D1012" s="4">
        <f>(-data!$B$2)*((B1012^3+data!$E$4*B1012^2-(data!$F$2+data!$E$4*data!$A$2)*B1012-data!$F$2*data!$E$4)/(B1012^3+(data!$E$4+data!$C$2)*B1012^2+(data!$E$4*data!$C$2-data!$R$2)*B1012-data!$E$4*data!$F$2))</f>
        <v>15.062435875495728</v>
      </c>
      <c r="E1012" s="18">
        <f>IF(OR(A1012&lt;data!$G$2,A1012 &gt;data!$H$2),"",A1012)</f>
        <v>11.589999999999797</v>
      </c>
      <c r="F1012" s="19">
        <f t="shared" si="72"/>
        <v>15.062445705109887</v>
      </c>
      <c r="G1012" s="19">
        <f t="shared" si="74"/>
        <v>15.062435875495728</v>
      </c>
      <c r="H1012" s="4" t="str">
        <f t="shared" si="75"/>
        <v/>
      </c>
      <c r="I1012" s="4" t="e">
        <f>VLOOKUP(ROUND(A1012,2),data!$B$6:$C$209,2,0)</f>
        <v>#N/A</v>
      </c>
      <c r="J1012" s="4"/>
    </row>
    <row r="1013" spans="1:10" x14ac:dyDescent="0.2">
      <c r="A1013" s="17">
        <f>A1012+data!$I$2</f>
        <v>11.599999999999797</v>
      </c>
      <c r="B1013" s="17">
        <f t="shared" si="73"/>
        <v>2.5118864315107508E-12</v>
      </c>
      <c r="C1013" s="17">
        <f>(-data!$B$2)*((B1013^3+data!$D$4*B1013^2-(data!$F$2+data!$D$4*data!$A$2)*B1013-data!$F$2*data!$D$4)/(B1013^3+(data!$D$4+data!$C$2)*B1013^2+(data!$D$4*data!$C$2-data!$R$2)*B1013-data!$D$4*data!$F$2))</f>
        <v>15.190566365389785</v>
      </c>
      <c r="D1013" s="4">
        <f>(-data!$B$2)*((B1013^3+data!$E$4*B1013^2-(data!$F$2+data!$E$4*data!$A$2)*B1013-data!$F$2*data!$E$4)/(B1013^3+(data!$E$4+data!$C$2)*B1013^2+(data!$E$4*data!$C$2-data!$R$2)*B1013-data!$E$4*data!$F$2))</f>
        <v>15.190556708301999</v>
      </c>
      <c r="E1013" s="18">
        <f>IF(OR(A1013&lt;data!$G$2,A1013 &gt;data!$H$2),"",A1013)</f>
        <v>11.599999999999797</v>
      </c>
      <c r="F1013" s="19">
        <f t="shared" si="72"/>
        <v>15.190566365389785</v>
      </c>
      <c r="G1013" s="19">
        <f t="shared" si="74"/>
        <v>15.190556708301999</v>
      </c>
      <c r="H1013" s="4" t="str">
        <f t="shared" si="75"/>
        <v/>
      </c>
      <c r="I1013" s="4" t="e">
        <f>VLOOKUP(ROUND(A1013,2),data!$B$6:$C$209,2,0)</f>
        <v>#N/A</v>
      </c>
      <c r="J1013" s="4"/>
    </row>
    <row r="1014" spans="1:10" x14ac:dyDescent="0.2">
      <c r="A1014" s="17">
        <f>A1013+data!$I$2</f>
        <v>11.609999999999797</v>
      </c>
      <c r="B1014" s="17">
        <f t="shared" si="73"/>
        <v>2.4547089156861748E-12</v>
      </c>
      <c r="C1014" s="17">
        <f>(-data!$B$2)*((B1014^3+data!$D$4*B1014^2-(data!$F$2+data!$D$4*data!$A$2)*B1014-data!$F$2*data!$D$4)/(B1014^3+(data!$D$4+data!$C$2)*B1014^2+(data!$D$4*data!$C$2-data!$R$2)*B1014-data!$D$4*data!$F$2))</f>
        <v>15.322194750075496</v>
      </c>
      <c r="D1014" s="4">
        <f>(-data!$B$2)*((B1014^3+data!$E$4*B1014^2-(data!$F$2+data!$E$4*data!$A$2)*B1014-data!$F$2*data!$E$4)/(B1014^3+(data!$E$4+data!$C$2)*B1014^2+(data!$E$4*data!$C$2-data!$R$2)*B1014-data!$E$4*data!$F$2))</f>
        <v>15.322185260940868</v>
      </c>
      <c r="E1014" s="18">
        <f>IF(OR(A1014&lt;data!$G$2,A1014 &gt;data!$H$2),"",A1014)</f>
        <v>11.609999999999797</v>
      </c>
      <c r="F1014" s="19">
        <f t="shared" si="72"/>
        <v>15.322194750075496</v>
      </c>
      <c r="G1014" s="19">
        <f t="shared" si="74"/>
        <v>15.322185260940868</v>
      </c>
      <c r="H1014" s="4" t="str">
        <f t="shared" si="75"/>
        <v/>
      </c>
      <c r="I1014" s="4" t="e">
        <f>VLOOKUP(ROUND(A1014,2),data!$B$6:$C$209,2,0)</f>
        <v>#N/A</v>
      </c>
      <c r="J1014" s="4"/>
    </row>
    <row r="1015" spans="1:10" x14ac:dyDescent="0.2">
      <c r="A1015" s="17">
        <f>A1014+data!$I$2</f>
        <v>11.619999999999797</v>
      </c>
      <c r="B1015" s="17">
        <f t="shared" si="73"/>
        <v>2.3988329190206089E-12</v>
      </c>
      <c r="C1015" s="17">
        <f>(-data!$B$2)*((B1015^3+data!$D$4*B1015^2-(data!$F$2+data!$D$4*data!$A$2)*B1015-data!$F$2*data!$D$4)/(B1015^3+(data!$D$4+data!$C$2)*B1015^2+(data!$D$4*data!$C$2-data!$R$2)*B1015-data!$D$4*data!$F$2))</f>
        <v>15.457440559550079</v>
      </c>
      <c r="D1015" s="4">
        <f>(-data!$B$2)*((B1015^3+data!$E$4*B1015^2-(data!$F$2+data!$E$4*data!$A$2)*B1015-data!$F$2*data!$E$4)/(B1015^3+(data!$E$4+data!$C$2)*B1015^2+(data!$E$4*data!$C$2-data!$R$2)*B1015-data!$E$4*data!$F$2))</f>
        <v>15.457431233877672</v>
      </c>
      <c r="E1015" s="18">
        <f>IF(OR(A1015&lt;data!$G$2,A1015 &gt;data!$H$2),"",A1015)</f>
        <v>11.619999999999797</v>
      </c>
      <c r="F1015" s="19">
        <f t="shared" si="72"/>
        <v>15.457440559550079</v>
      </c>
      <c r="G1015" s="19">
        <f t="shared" si="74"/>
        <v>15.457431233877672</v>
      </c>
      <c r="H1015" s="4" t="str">
        <f t="shared" si="75"/>
        <v/>
      </c>
      <c r="I1015" s="4" t="e">
        <f>VLOOKUP(ROUND(A1015,2),data!$B$6:$C$209,2,0)</f>
        <v>#N/A</v>
      </c>
      <c r="J1015" s="4"/>
    </row>
    <row r="1016" spans="1:10" x14ac:dyDescent="0.2">
      <c r="A1016" s="17">
        <f>A1015+data!$I$2</f>
        <v>11.629999999999797</v>
      </c>
      <c r="B1016" s="17">
        <f t="shared" si="73"/>
        <v>2.3442288153210152E-12</v>
      </c>
      <c r="C1016" s="17">
        <f>(-data!$B$2)*((B1016^3+data!$D$4*B1016^2-(data!$F$2+data!$D$4*data!$A$2)*B1016-data!$F$2*data!$D$4)/(B1016^3+(data!$D$4+data!$C$2)*B1016^2+(data!$D$4*data!$C$2-data!$R$2)*B1016-data!$D$4*data!$F$2))</f>
        <v>15.596417636043617</v>
      </c>
      <c r="D1016" s="4">
        <f>(-data!$B$2)*((B1016^3+data!$E$4*B1016^2-(data!$F$2+data!$E$4*data!$A$2)*B1016-data!$F$2*data!$E$4)/(B1016^3+(data!$E$4+data!$C$2)*B1016^2+(data!$E$4*data!$C$2-data!$R$2)*B1016-data!$E$4*data!$F$2))</f>
        <v>15.596408469422013</v>
      </c>
      <c r="E1016" s="18">
        <f>IF(OR(A1016&lt;data!$G$2,A1016 &gt;data!$H$2),"",A1016)</f>
        <v>11.629999999999797</v>
      </c>
      <c r="F1016" s="19">
        <f t="shared" si="72"/>
        <v>15.596417636043617</v>
      </c>
      <c r="G1016" s="19">
        <f t="shared" si="74"/>
        <v>15.596408469422013</v>
      </c>
      <c r="H1016" s="4" t="str">
        <f t="shared" si="75"/>
        <v/>
      </c>
      <c r="I1016" s="4" t="e">
        <f>VLOOKUP(ROUND(A1016,2),data!$B$6:$C$209,2,0)</f>
        <v>#N/A</v>
      </c>
      <c r="J1016" s="4"/>
    </row>
    <row r="1017" spans="1:10" x14ac:dyDescent="0.2">
      <c r="A1017" s="17">
        <f>A1016+data!$I$2</f>
        <v>11.639999999999796</v>
      </c>
      <c r="B1017" s="17">
        <f t="shared" si="73"/>
        <v>2.2908676527688419E-12</v>
      </c>
      <c r="C1017" s="17">
        <f>(-data!$B$2)*((B1017^3+data!$D$4*B1017^2-(data!$F$2+data!$D$4*data!$A$2)*B1017-data!$F$2*data!$D$4)/(B1017^3+(data!$D$4+data!$C$2)*B1017^2+(data!$D$4*data!$C$2-data!$R$2)*B1017-data!$D$4*data!$F$2))</f>
        <v>15.739244157152429</v>
      </c>
      <c r="D1017" s="4">
        <f>(-data!$B$2)*((B1017^3+data!$E$4*B1017^2-(data!$F$2+data!$E$4*data!$A$2)*B1017-data!$F$2*data!$E$4)/(B1017^3+(data!$E$4+data!$C$2)*B1017^2+(data!$E$4*data!$C$2-data!$R$2)*B1017-data!$E$4*data!$F$2))</f>
        <v>15.739235145246944</v>
      </c>
      <c r="E1017" s="18">
        <f>IF(OR(A1017&lt;data!$G$2,A1017 &gt;data!$H$2),"",A1017)</f>
        <v>11.639999999999796</v>
      </c>
      <c r="F1017" s="19">
        <f t="shared" si="72"/>
        <v>15.739244157152429</v>
      </c>
      <c r="G1017" s="19">
        <f t="shared" si="74"/>
        <v>15.739235145246944</v>
      </c>
      <c r="H1017" s="4" t="str">
        <f t="shared" si="75"/>
        <v/>
      </c>
      <c r="I1017" s="4" t="e">
        <f>VLOOKUP(ROUND(A1017,2),data!$B$6:$C$209,2,0)</f>
        <v>#N/A</v>
      </c>
      <c r="J1017" s="4"/>
    </row>
    <row r="1018" spans="1:10" x14ac:dyDescent="0.2">
      <c r="A1018" s="17">
        <f>A1017+data!$I$2</f>
        <v>11.649999999999796</v>
      </c>
      <c r="B1018" s="17">
        <f t="shared" si="73"/>
        <v>2.238721138569384E-12</v>
      </c>
      <c r="C1018" s="17">
        <f>(-data!$B$2)*((B1018^3+data!$D$4*B1018^2-(data!$F$2+data!$D$4*data!$A$2)*B1018-data!$F$2*data!$D$4)/(B1018^3+(data!$D$4+data!$C$2)*B1018^2+(data!$D$4*data!$C$2-data!$R$2)*B1018-data!$D$4*data!$F$2))</f>
        <v>15.886042840382139</v>
      </c>
      <c r="D1018" s="4">
        <f>(-data!$B$2)*((B1018^3+data!$E$4*B1018^2-(data!$F$2+data!$E$4*data!$A$2)*B1018-data!$F$2*data!$E$4)/(B1018^3+(data!$E$4+data!$C$2)*B1018^2+(data!$E$4*data!$C$2-data!$R$2)*B1018-data!$E$4*data!$F$2))</f>
        <v>15.886033978932074</v>
      </c>
      <c r="E1018" s="18">
        <f>IF(OR(A1018&lt;data!$G$2,A1018 &gt;data!$H$2),"",A1018)</f>
        <v>11.649999999999796</v>
      </c>
      <c r="F1018" s="19">
        <f t="shared" si="72"/>
        <v>15.886042840382139</v>
      </c>
      <c r="G1018" s="19">
        <f t="shared" si="74"/>
        <v>15.886033978932074</v>
      </c>
      <c r="H1018" s="4" t="str">
        <f t="shared" si="75"/>
        <v/>
      </c>
      <c r="I1018" s="4" t="e">
        <f>VLOOKUP(ROUND(A1018,2),data!$B$6:$C$209,2,0)</f>
        <v>#N/A</v>
      </c>
      <c r="J1018" s="4"/>
    </row>
    <row r="1019" spans="1:10" x14ac:dyDescent="0.2">
      <c r="A1019" s="17">
        <f>A1018+data!$I$2</f>
        <v>11.659999999999796</v>
      </c>
      <c r="B1019" s="17">
        <f t="shared" si="73"/>
        <v>2.1877616239505733E-12</v>
      </c>
      <c r="C1019" s="17">
        <f>(-data!$B$2)*((B1019^3+data!$D$4*B1019^2-(data!$F$2+data!$D$4*data!$A$2)*B1019-data!$F$2*data!$D$4)/(B1019^3+(data!$D$4+data!$C$2)*B1019^2+(data!$D$4*data!$C$2-data!$R$2)*B1019-data!$D$4*data!$F$2))</f>
        <v>16.036941159457477</v>
      </c>
      <c r="D1019" s="4">
        <f>(-data!$B$2)*((B1019^3+data!$E$4*B1019^2-(data!$F$2+data!$E$4*data!$A$2)*B1019-data!$F$2*data!$E$4)/(B1019^3+(data!$E$4+data!$C$2)*B1019^2+(data!$E$4*data!$C$2-data!$R$2)*B1019-data!$E$4*data!$F$2))</f>
        <v>16.036932444273379</v>
      </c>
      <c r="E1019" s="18">
        <f>IF(OR(A1019&lt;data!$G$2,A1019 &gt;data!$H$2),"",A1019)</f>
        <v>11.659999999999796</v>
      </c>
      <c r="F1019" s="19">
        <f t="shared" si="72"/>
        <v>16.036941159457477</v>
      </c>
      <c r="G1019" s="19">
        <f t="shared" si="74"/>
        <v>16.036932444273379</v>
      </c>
      <c r="H1019" s="4" t="str">
        <f t="shared" si="75"/>
        <v/>
      </c>
      <c r="I1019" s="4" t="e">
        <f>VLOOKUP(ROUND(A1019,2),data!$B$6:$C$209,2,0)</f>
        <v>#N/A</v>
      </c>
      <c r="J1019" s="4"/>
    </row>
    <row r="1020" spans="1:10" x14ac:dyDescent="0.2">
      <c r="A1020" s="17">
        <f>A1019+data!$I$2</f>
        <v>11.669999999999796</v>
      </c>
      <c r="B1020" s="17">
        <f t="shared" si="73"/>
        <v>2.1379620895032302E-12</v>
      </c>
      <c r="C1020" s="17">
        <f>(-data!$B$2)*((B1020^3+data!$D$4*B1020^2-(data!$F$2+data!$D$4*data!$A$2)*B1020-data!$F$2*data!$D$4)/(B1020^3+(data!$D$4+data!$C$2)*B1020^2+(data!$D$4*data!$C$2-data!$R$2)*B1020-data!$D$4*data!$F$2))</f>
        <v>16.192071573199616</v>
      </c>
      <c r="D1020" s="4">
        <f>(-data!$B$2)*((B1020^3+data!$E$4*B1020^2-(data!$F$2+data!$E$4*data!$A$2)*B1020-data!$F$2*data!$E$4)/(B1020^3+(data!$E$4+data!$C$2)*B1020^2+(data!$E$4*data!$C$2-data!$R$2)*B1020-data!$E$4*data!$F$2))</f>
        <v>16.192063000160559</v>
      </c>
      <c r="E1020" s="18">
        <f>IF(OR(A1020&lt;data!$G$2,A1020 &gt;data!$H$2),"",A1020)</f>
        <v>11.669999999999796</v>
      </c>
      <c r="F1020" s="19">
        <f t="shared" si="72"/>
        <v>16.192071573199616</v>
      </c>
      <c r="G1020" s="19">
        <f t="shared" si="74"/>
        <v>16.192063000160559</v>
      </c>
      <c r="H1020" s="4" t="str">
        <f t="shared" si="75"/>
        <v/>
      </c>
      <c r="I1020" s="4" t="e">
        <f>VLOOKUP(ROUND(A1020,2),data!$B$6:$C$209,2,0)</f>
        <v>#N/A</v>
      </c>
      <c r="J1020" s="4"/>
    </row>
    <row r="1021" spans="1:10" x14ac:dyDescent="0.2">
      <c r="A1021" s="17">
        <f>A1020+data!$I$2</f>
        <v>11.679999999999795</v>
      </c>
      <c r="B1021" s="17">
        <f t="shared" si="73"/>
        <v>2.0892961308550148E-12</v>
      </c>
      <c r="C1021" s="17">
        <f>(-data!$B$2)*((B1021^3+data!$D$4*B1021^2-(data!$F$2+data!$D$4*data!$A$2)*B1021-data!$F$2*data!$D$4)/(B1021^3+(data!$D$4+data!$C$2)*B1021^2+(data!$D$4*data!$C$2-data!$R$2)*B1021-data!$D$4*data!$F$2))</f>
        <v>16.351571767834631</v>
      </c>
      <c r="D1021" s="4">
        <f>(-data!$B$2)*((B1021^3+data!$E$4*B1021^2-(data!$F$2+data!$E$4*data!$A$2)*B1021-data!$F$2*data!$E$4)/(B1021^3+(data!$E$4+data!$C$2)*B1021^2+(data!$E$4*data!$C$2-data!$R$2)*B1021-data!$E$4*data!$F$2))</f>
        <v>16.351563332885441</v>
      </c>
      <c r="E1021" s="18">
        <f>IF(OR(A1021&lt;data!$G$2,A1021 &gt;data!$H$2),"",A1021)</f>
        <v>11.679999999999795</v>
      </c>
      <c r="F1021" s="19">
        <f t="shared" si="72"/>
        <v>16.351571767834631</v>
      </c>
      <c r="G1021" s="19">
        <f t="shared" si="74"/>
        <v>16.351563332885441</v>
      </c>
      <c r="H1021" s="4" t="str">
        <f t="shared" si="75"/>
        <v/>
      </c>
      <c r="I1021" s="4" t="e">
        <f>VLOOKUP(ROUND(A1021,2),data!$B$6:$C$209,2,0)</f>
        <v>#N/A</v>
      </c>
      <c r="J1021" s="4"/>
    </row>
    <row r="1022" spans="1:10" x14ac:dyDescent="0.2">
      <c r="A1022" s="17">
        <f>A1021+data!$I$2</f>
        <v>11.689999999999795</v>
      </c>
      <c r="B1022" s="17">
        <f t="shared" si="73"/>
        <v>2.04173794467049E-12</v>
      </c>
      <c r="C1022" s="17">
        <f>(-data!$B$2)*((B1022^3+data!$D$4*B1022^2-(data!$F$2+data!$D$4*data!$A$2)*B1022-data!$F$2*data!$D$4)/(B1022^3+(data!$D$4+data!$C$2)*B1022^2+(data!$D$4*data!$C$2-data!$R$2)*B1022-data!$D$4*data!$F$2))</f>
        <v>16.515584913665069</v>
      </c>
      <c r="D1022" s="4">
        <f>(-data!$B$2)*((B1022^3+data!$E$4*B1022^2-(data!$F$2+data!$E$4*data!$A$2)*B1022-data!$F$2*data!$E$4)/(B1022^3+(data!$E$4+data!$C$2)*B1022^2+(data!$E$4*data!$C$2-data!$R$2)*B1022-data!$E$4*data!$F$2))</f>
        <v>16.515576612813614</v>
      </c>
      <c r="E1022" s="18">
        <f>IF(OR(A1022&lt;data!$G$2,A1022 &gt;data!$H$2),"",A1022)</f>
        <v>11.689999999999795</v>
      </c>
      <c r="F1022" s="19">
        <f t="shared" si="72"/>
        <v>16.515584913665069</v>
      </c>
      <c r="G1022" s="19">
        <f t="shared" si="74"/>
        <v>16.515576612813614</v>
      </c>
      <c r="H1022" s="4" t="str">
        <f t="shared" si="75"/>
        <v/>
      </c>
      <c r="I1022" s="4" t="e">
        <f>VLOOKUP(ROUND(A1022,2),data!$B$6:$C$209,2,0)</f>
        <v>#N/A</v>
      </c>
      <c r="J1022" s="4"/>
    </row>
    <row r="1023" spans="1:10" x14ac:dyDescent="0.2">
      <c r="A1023" s="17">
        <f>A1022+data!$I$2</f>
        <v>11.699999999999795</v>
      </c>
      <c r="B1023" s="17">
        <f t="shared" si="73"/>
        <v>1.9952623149698186E-12</v>
      </c>
      <c r="C1023" s="17">
        <f>(-data!$B$2)*((B1023^3+data!$D$4*B1023^2-(data!$F$2+data!$D$4*data!$A$2)*B1023-data!$F$2*data!$D$4)/(B1023^3+(data!$D$4+data!$C$2)*B1023^2+(data!$D$4*data!$C$2-data!$R$2)*B1023-data!$D$4*data!$F$2))</f>
        <v>16.684259937111761</v>
      </c>
      <c r="D1023" s="4">
        <f>(-data!$B$2)*((B1023^3+data!$E$4*B1023^2-(data!$F$2+data!$E$4*data!$A$2)*B1023-data!$F$2*data!$E$4)/(B1023^3+(data!$E$4+data!$C$2)*B1023^2+(data!$E$4*data!$C$2-data!$R$2)*B1023-data!$E$4*data!$F$2))</f>
        <v>16.684251766426211</v>
      </c>
      <c r="E1023" s="18">
        <f>IF(OR(A1023&lt;data!$G$2,A1023 &gt;data!$H$2),"",A1023)</f>
        <v>11.699999999999795</v>
      </c>
      <c r="F1023" s="19">
        <f t="shared" si="72"/>
        <v>16.684259937111761</v>
      </c>
      <c r="G1023" s="19">
        <f t="shared" si="74"/>
        <v>16.684251766426211</v>
      </c>
      <c r="H1023" s="4" t="str">
        <f t="shared" si="75"/>
        <v/>
      </c>
      <c r="I1023" s="4" t="e">
        <f>VLOOKUP(ROUND(A1023,2),data!$B$6:$C$209,2,0)</f>
        <v>#N/A</v>
      </c>
      <c r="J1023" s="4"/>
    </row>
    <row r="1024" spans="1:10" x14ac:dyDescent="0.2">
      <c r="A1024" s="17">
        <f>A1023+data!$I$2</f>
        <v>11.709999999999795</v>
      </c>
      <c r="B1024" s="17">
        <f t="shared" si="73"/>
        <v>1.9498445997589632E-12</v>
      </c>
      <c r="C1024" s="17">
        <f>(-data!$B$2)*((B1024^3+data!$D$4*B1024^2-(data!$F$2+data!$D$4*data!$A$2)*B1024-data!$F$2*data!$D$4)/(B1024^3+(data!$D$4+data!$C$2)*B1024^2+(data!$D$4*data!$C$2-data!$R$2)*B1024-data!$D$4*data!$F$2))</f>
        <v>16.857751809213681</v>
      </c>
      <c r="D1024" s="4">
        <f>(-data!$B$2)*((B1024^3+data!$E$4*B1024^2-(data!$F$2+data!$E$4*data!$A$2)*B1024-data!$F$2*data!$E$4)/(B1024^3+(data!$E$4+data!$C$2)*B1024^2+(data!$E$4*data!$C$2-data!$R$2)*B1024-data!$E$4*data!$F$2))</f>
        <v>16.857743764819734</v>
      </c>
      <c r="E1024" s="18">
        <f>IF(OR(A1024&lt;data!$G$2,A1024 &gt;data!$H$2),"",A1024)</f>
        <v>11.709999999999795</v>
      </c>
      <c r="F1024" s="19">
        <f t="shared" si="72"/>
        <v>16.857751809213681</v>
      </c>
      <c r="G1024" s="19">
        <f t="shared" si="74"/>
        <v>16.857743764819734</v>
      </c>
      <c r="H1024" s="4" t="str">
        <f t="shared" si="75"/>
        <v/>
      </c>
      <c r="I1024" s="4" t="e">
        <f>VLOOKUP(ROUND(A1024,2),data!$B$6:$C$209,2,0)</f>
        <v>#N/A</v>
      </c>
      <c r="J1024" s="4"/>
    </row>
    <row r="1025" spans="1:10" x14ac:dyDescent="0.2">
      <c r="A1025" s="17">
        <f>A1024+data!$I$2</f>
        <v>11.719999999999795</v>
      </c>
      <c r="B1025" s="17">
        <f t="shared" si="73"/>
        <v>1.9054607179641441E-12</v>
      </c>
      <c r="C1025" s="17">
        <f>(-data!$B$2)*((B1025^3+data!$D$4*B1025^2-(data!$F$2+data!$D$4*data!$A$2)*B1025-data!$F$2*data!$D$4)/(B1025^3+(data!$D$4+data!$C$2)*B1025^2+(data!$D$4*data!$C$2-data!$R$2)*B1025-data!$D$4*data!$F$2))</f>
        <v>17.036221851763635</v>
      </c>
      <c r="D1025" s="4">
        <f>(-data!$B$2)*((B1025^3+data!$E$4*B1025^2-(data!$F$2+data!$E$4*data!$A$2)*B1025-data!$F$2*data!$E$4)/(B1025^3+(data!$E$4+data!$C$2)*B1025^2+(data!$E$4*data!$C$2-data!$R$2)*B1025-data!$E$4*data!$F$2))</f>
        <v>17.036213929841772</v>
      </c>
      <c r="E1025" s="18">
        <f>IF(OR(A1025&lt;data!$G$2,A1025 &gt;data!$H$2),"",A1025)</f>
        <v>11.719999999999795</v>
      </c>
      <c r="F1025" s="19">
        <f t="shared" si="72"/>
        <v>17.036221851763635</v>
      </c>
      <c r="G1025" s="19">
        <f t="shared" si="74"/>
        <v>17.036213929841772</v>
      </c>
      <c r="H1025" s="4" t="str">
        <f t="shared" si="75"/>
        <v/>
      </c>
      <c r="I1025" s="4" t="e">
        <f>VLOOKUP(ROUND(A1025,2),data!$B$6:$C$209,2,0)</f>
        <v>#N/A</v>
      </c>
      <c r="J1025" s="4"/>
    </row>
    <row r="1026" spans="1:10" x14ac:dyDescent="0.2">
      <c r="A1026" s="17">
        <f>A1025+data!$I$2</f>
        <v>11.729999999999794</v>
      </c>
      <c r="B1026" s="17">
        <f t="shared" si="73"/>
        <v>1.862087136663744E-12</v>
      </c>
      <c r="C1026" s="17">
        <f>(-data!$B$2)*((B1026^3+data!$D$4*B1026^2-(data!$F$2+data!$D$4*data!$A$2)*B1026-data!$F$2*data!$D$4)/(B1026^3+(data!$D$4+data!$C$2)*B1026^2+(data!$D$4*data!$C$2-data!$R$2)*B1026-data!$D$4*data!$F$2))</f>
        <v>17.219838062353926</v>
      </c>
      <c r="D1026" s="4">
        <f>(-data!$B$2)*((B1026^3+data!$E$4*B1026^2-(data!$F$2+data!$E$4*data!$A$2)*B1026-data!$F$2*data!$E$4)/(B1026^3+(data!$E$4+data!$C$2)*B1026^2+(data!$E$4*data!$C$2-data!$R$2)*B1026-data!$E$4*data!$F$2))</f>
        <v>17.2198302591366</v>
      </c>
      <c r="E1026" s="18">
        <f>IF(OR(A1026&lt;data!$G$2,A1026 &gt;data!$H$2),"",A1026)</f>
        <v>11.729999999999794</v>
      </c>
      <c r="F1026" s="19">
        <f t="shared" ref="F1026:F1089" si="76">C1026</f>
        <v>17.219838062353926</v>
      </c>
      <c r="G1026" s="19">
        <f t="shared" si="74"/>
        <v>17.2198302591366</v>
      </c>
      <c r="H1026" s="4" t="str">
        <f t="shared" si="75"/>
        <v/>
      </c>
      <c r="I1026" s="4" t="e">
        <f>VLOOKUP(ROUND(A1026,2),data!$B$6:$C$209,2,0)</f>
        <v>#N/A</v>
      </c>
      <c r="J1026" s="4"/>
    </row>
    <row r="1027" spans="1:10" x14ac:dyDescent="0.2">
      <c r="A1027" s="17">
        <f>A1026+data!$I$2</f>
        <v>11.739999999999794</v>
      </c>
      <c r="B1027" s="17">
        <f t="shared" ref="B1027:B1090" si="77">10^(-A1027)</f>
        <v>1.8197008586108404E-12</v>
      </c>
      <c r="C1027" s="17">
        <f>(-data!$B$2)*((B1027^3+data!$D$4*B1027^2-(data!$F$2+data!$D$4*data!$A$2)*B1027-data!$F$2*data!$D$4)/(B1027^3+(data!$D$4+data!$C$2)*B1027^2+(data!$D$4*data!$C$2-data!$R$2)*B1027-data!$D$4*data!$F$2))</f>
        <v>17.408775459712984</v>
      </c>
      <c r="D1027" s="4">
        <f>(-data!$B$2)*((B1027^3+data!$E$4*B1027^2-(data!$F$2+data!$E$4*data!$A$2)*B1027-data!$F$2*data!$E$4)/(B1027^3+(data!$E$4+data!$C$2)*B1027^2+(data!$E$4*data!$C$2-data!$R$2)*B1027-data!$E$4*data!$F$2))</f>
        <v>17.408767771481813</v>
      </c>
      <c r="E1027" s="18">
        <f>IF(OR(A1027&lt;data!$G$2,A1027 &gt;data!$H$2),"",A1027)</f>
        <v>11.739999999999794</v>
      </c>
      <c r="F1027" s="19">
        <f t="shared" si="76"/>
        <v>17.408775459712984</v>
      </c>
      <c r="G1027" s="19">
        <f t="shared" ref="G1027:G1090" si="78">D1027</f>
        <v>17.408767771481813</v>
      </c>
      <c r="H1027" s="4" t="str">
        <f t="shared" ref="H1027:H1090" si="79">IF(ISERROR(I1027),"",I1027)</f>
        <v/>
      </c>
      <c r="I1027" s="4" t="e">
        <f>VLOOKUP(ROUND(A1027,2),data!$B$6:$C$209,2,0)</f>
        <v>#N/A</v>
      </c>
      <c r="J1027" s="4"/>
    </row>
    <row r="1028" spans="1:10" x14ac:dyDescent="0.2">
      <c r="A1028" s="17">
        <f>A1027+data!$I$2</f>
        <v>11.749999999999794</v>
      </c>
      <c r="B1028" s="17">
        <f t="shared" si="77"/>
        <v>1.7782794100397603E-12</v>
      </c>
      <c r="C1028" s="17">
        <f>(-data!$B$2)*((B1028^3+data!$D$4*B1028^2-(data!$F$2+data!$D$4*data!$A$2)*B1028-data!$F$2*data!$D$4)/(B1028^3+(data!$D$4+data!$C$2)*B1028^2+(data!$D$4*data!$C$2-data!$R$2)*B1028-data!$D$4*data!$F$2))</f>
        <v>17.603216450830242</v>
      </c>
      <c r="D1028" s="4">
        <f>(-data!$B$2)*((B1028^3+data!$E$4*B1028^2-(data!$F$2+data!$E$4*data!$A$2)*B1028-data!$F$2*data!$E$4)/(B1028^3+(data!$E$4+data!$C$2)*B1028^2+(data!$E$4*data!$C$2-data!$R$2)*B1028-data!$E$4*data!$F$2))</f>
        <v>17.603208873913186</v>
      </c>
      <c r="E1028" s="18">
        <f>IF(OR(A1028&lt;data!$G$2,A1028 &gt;data!$H$2),"",A1028)</f>
        <v>11.749999999999794</v>
      </c>
      <c r="F1028" s="19">
        <f t="shared" si="76"/>
        <v>17.603216450830242</v>
      </c>
      <c r="G1028" s="19">
        <f t="shared" si="78"/>
        <v>17.603208873913186</v>
      </c>
      <c r="H1028" s="4" t="str">
        <f t="shared" si="79"/>
        <v/>
      </c>
      <c r="I1028" s="4" t="e">
        <f>VLOOKUP(ROUND(A1028,2),data!$B$6:$C$209,2,0)</f>
        <v>#N/A</v>
      </c>
      <c r="J1028" s="4"/>
    </row>
    <row r="1029" spans="1:10" x14ac:dyDescent="0.2">
      <c r="A1029" s="17">
        <f>A1028+data!$I$2</f>
        <v>11.759999999999794</v>
      </c>
      <c r="B1029" s="17">
        <f t="shared" si="77"/>
        <v>1.7378008287501944E-12</v>
      </c>
      <c r="C1029" s="17">
        <f>(-data!$B$2)*((B1029^3+data!$D$4*B1029^2-(data!$F$2+data!$D$4*data!$A$2)*B1029-data!$F$2*data!$D$4)/(B1029^3+(data!$D$4+data!$C$2)*B1029^2+(data!$D$4*data!$C$2-data!$R$2)*B1029-data!$D$4*data!$F$2))</f>
        <v>17.803351221494239</v>
      </c>
      <c r="D1029" s="4">
        <f>(-data!$B$2)*((B1029^3+data!$E$4*B1029^2-(data!$F$2+data!$E$4*data!$A$2)*B1029-data!$F$2*data!$E$4)/(B1029^3+(data!$E$4+data!$C$2)*B1029^2+(data!$E$4*data!$C$2-data!$R$2)*B1029-data!$E$4*data!$F$2))</f>
        <v>17.803343752262673</v>
      </c>
      <c r="E1029" s="18">
        <f>IF(OR(A1029&lt;data!$G$2,A1029 &gt;data!$H$2),"",A1029)</f>
        <v>11.759999999999794</v>
      </c>
      <c r="F1029" s="19">
        <f t="shared" si="76"/>
        <v>17.803351221494239</v>
      </c>
      <c r="G1029" s="19">
        <f t="shared" si="78"/>
        <v>17.803343752262673</v>
      </c>
      <c r="H1029" s="4" t="str">
        <f t="shared" si="79"/>
        <v/>
      </c>
      <c r="I1029" s="4" t="e">
        <f>VLOOKUP(ROUND(A1029,2),data!$B$6:$C$209,2,0)</f>
        <v>#N/A</v>
      </c>
      <c r="J1029" s="4"/>
    </row>
    <row r="1030" spans="1:10" x14ac:dyDescent="0.2">
      <c r="A1030" s="17">
        <f>A1029+data!$I$2</f>
        <v>11.769999999999794</v>
      </c>
      <c r="B1030" s="17">
        <f t="shared" si="77"/>
        <v>1.6982436524625445E-12</v>
      </c>
      <c r="C1030" s="17">
        <f>(-data!$B$2)*((B1030^3+data!$D$4*B1030^2-(data!$F$2+data!$D$4*data!$A$2)*B1030-data!$F$2*data!$D$4)/(B1030^3+(data!$D$4+data!$C$2)*B1030^2+(data!$D$4*data!$C$2-data!$R$2)*B1030-data!$D$4*data!$F$2))</f>
        <v>18.009378152008757</v>
      </c>
      <c r="D1030" s="4">
        <f>(-data!$B$2)*((B1030^3+data!$E$4*B1030^2-(data!$F$2+data!$E$4*data!$A$2)*B1030-data!$F$2*data!$E$4)/(B1030^3+(data!$E$4+data!$C$2)*B1030^2+(data!$E$4*data!$C$2-data!$R$2)*B1030-data!$E$4*data!$F$2))</f>
        <v>18.009370786874573</v>
      </c>
      <c r="E1030" s="18">
        <f>IF(OR(A1030&lt;data!$G$2,A1030 &gt;data!$H$2),"",A1030)</f>
        <v>11.769999999999794</v>
      </c>
      <c r="F1030" s="19">
        <f t="shared" si="76"/>
        <v>18.009378152008757</v>
      </c>
      <c r="G1030" s="19">
        <f t="shared" si="78"/>
        <v>18.009370786874573</v>
      </c>
      <c r="H1030" s="4" t="str">
        <f t="shared" si="79"/>
        <v/>
      </c>
      <c r="I1030" s="4" t="e">
        <f>VLOOKUP(ROUND(A1030,2),data!$B$6:$C$209,2,0)</f>
        <v>#N/A</v>
      </c>
      <c r="J1030" s="4"/>
    </row>
    <row r="1031" spans="1:10" x14ac:dyDescent="0.2">
      <c r="A1031" s="17">
        <f>A1030+data!$I$2</f>
        <v>11.779999999999793</v>
      </c>
      <c r="B1031" s="17">
        <f t="shared" si="77"/>
        <v>1.659586907438349E-12</v>
      </c>
      <c r="C1031" s="17">
        <f>(-data!$B$2)*((B1031^3+data!$D$4*B1031^2-(data!$F$2+data!$D$4*data!$A$2)*B1031-data!$F$2*data!$D$4)/(B1031^3+(data!$D$4+data!$C$2)*B1031^2+(data!$D$4*data!$C$2-data!$R$2)*B1031-data!$D$4*data!$F$2))</f>
        <v>18.221504260005624</v>
      </c>
      <c r="D1031" s="4">
        <f>(-data!$B$2)*((B1031^3+data!$E$4*B1031^2-(data!$F$2+data!$E$4*data!$A$2)*B1031-data!$F$2*data!$E$4)/(B1031^3+(data!$E$4+data!$C$2)*B1031^2+(data!$E$4*data!$C$2-data!$R$2)*B1031-data!$E$4*data!$F$2))</f>
        <v>18.221496995418253</v>
      </c>
      <c r="E1031" s="18">
        <f>IF(OR(A1031&lt;data!$G$2,A1031 &gt;data!$H$2),"",A1031)</f>
        <v>11.779999999999793</v>
      </c>
      <c r="F1031" s="19">
        <f t="shared" si="76"/>
        <v>18.221504260005624</v>
      </c>
      <c r="G1031" s="19">
        <f t="shared" si="78"/>
        <v>18.221496995418253</v>
      </c>
      <c r="H1031" s="4" t="str">
        <f t="shared" si="79"/>
        <v/>
      </c>
      <c r="I1031" s="4" t="e">
        <f>VLOOKUP(ROUND(A1031,2),data!$B$6:$C$209,2,0)</f>
        <v>#N/A</v>
      </c>
      <c r="J1031" s="4"/>
    </row>
    <row r="1032" spans="1:10" x14ac:dyDescent="0.2">
      <c r="A1032" s="17">
        <f>A1031+data!$I$2</f>
        <v>11.789999999999793</v>
      </c>
      <c r="B1032" s="17">
        <f t="shared" si="77"/>
        <v>1.6218100973597003E-12</v>
      </c>
      <c r="C1032" s="17">
        <f>(-data!$B$2)*((B1032^3+data!$D$4*B1032^2-(data!$F$2+data!$D$4*data!$A$2)*B1032-data!$F$2*data!$D$4)/(B1032^3+(data!$D$4+data!$C$2)*B1032^2+(data!$D$4*data!$C$2-data!$R$2)*B1032-data!$D$4*data!$F$2))</f>
        <v>18.439945672441841</v>
      </c>
      <c r="D1032" s="4">
        <f>(-data!$B$2)*((B1032^3+data!$E$4*B1032^2-(data!$F$2+data!$E$4*data!$A$2)*B1032-data!$F$2*data!$E$4)/(B1032^3+(data!$E$4+data!$C$2)*B1032^2+(data!$E$4*data!$C$2-data!$R$2)*B1032-data!$E$4*data!$F$2))</f>
        <v>18.43993850488522</v>
      </c>
      <c r="E1032" s="18">
        <f>IF(OR(A1032&lt;data!$G$2,A1032 &gt;data!$H$2),"",A1032)</f>
        <v>11.789999999999793</v>
      </c>
      <c r="F1032" s="19">
        <f t="shared" si="76"/>
        <v>18.439945672441841</v>
      </c>
      <c r="G1032" s="19">
        <f t="shared" si="78"/>
        <v>18.43993850488522</v>
      </c>
      <c r="H1032" s="4" t="str">
        <f t="shared" si="79"/>
        <v/>
      </c>
      <c r="I1032" s="4" t="e">
        <f>VLOOKUP(ROUND(A1032,2),data!$B$6:$C$209,2,0)</f>
        <v>#N/A</v>
      </c>
      <c r="J1032" s="4"/>
    </row>
    <row r="1033" spans="1:10" x14ac:dyDescent="0.2">
      <c r="A1033" s="17">
        <f>A1032+data!$I$2</f>
        <v>11.799999999999793</v>
      </c>
      <c r="B1033" s="17">
        <f t="shared" si="77"/>
        <v>1.5848931924618667E-12</v>
      </c>
      <c r="C1033" s="17">
        <f>(-data!$B$2)*((B1033^3+data!$D$4*B1033^2-(data!$F$2+data!$D$4*data!$A$2)*B1033-data!$F$2*data!$D$4)/(B1033^3+(data!$D$4+data!$C$2)*B1033^2+(data!$D$4*data!$C$2-data!$R$2)*B1033-data!$D$4*data!$F$2))</f>
        <v>18.664928129053855</v>
      </c>
      <c r="D1033" s="4">
        <f>(-data!$B$2)*((B1033^3+data!$E$4*B1033^2-(data!$F$2+data!$E$4*data!$A$2)*B1033-data!$F$2*data!$E$4)/(B1033^3+(data!$E$4+data!$C$2)*B1033^2+(data!$E$4*data!$C$2-data!$R$2)*B1033-data!$E$4*data!$F$2))</f>
        <v>18.664921055043305</v>
      </c>
      <c r="E1033" s="18">
        <f>IF(OR(A1033&lt;data!$G$2,A1033 &gt;data!$H$2),"",A1033)</f>
        <v>11.799999999999793</v>
      </c>
      <c r="F1033" s="19">
        <f t="shared" si="76"/>
        <v>18.664928129053855</v>
      </c>
      <c r="G1033" s="19">
        <f t="shared" si="78"/>
        <v>18.664921055043305</v>
      </c>
      <c r="H1033" s="4" t="str">
        <f t="shared" si="79"/>
        <v/>
      </c>
      <c r="I1033" s="4" t="e">
        <f>VLOOKUP(ROUND(A1033,2),data!$B$6:$C$209,2,0)</f>
        <v>#N/A</v>
      </c>
      <c r="J1033" s="4"/>
    </row>
    <row r="1034" spans="1:10" x14ac:dyDescent="0.2">
      <c r="A1034" s="17">
        <f>A1033+data!$I$2</f>
        <v>11.809999999999793</v>
      </c>
      <c r="B1034" s="17">
        <f t="shared" si="77"/>
        <v>1.5488166189132172E-12</v>
      </c>
      <c r="C1034" s="17">
        <f>(-data!$B$2)*((B1034^3+data!$D$4*B1034^2-(data!$F$2+data!$D$4*data!$A$2)*B1034-data!$F$2*data!$D$4)/(B1034^3+(data!$D$4+data!$C$2)*B1034^2+(data!$D$4*data!$C$2-data!$R$2)*B1034-data!$D$4*data!$F$2))</f>
        <v>18.89668751974752</v>
      </c>
      <c r="D1034" s="4">
        <f>(-data!$B$2)*((B1034^3+data!$E$4*B1034^2-(data!$F$2+data!$E$4*data!$A$2)*B1034-data!$F$2*data!$E$4)/(B1034^3+(data!$E$4+data!$C$2)*B1034^2+(data!$E$4*data!$C$2-data!$R$2)*B1034-data!$E$4*data!$F$2))</f>
        <v>18.896680535826597</v>
      </c>
      <c r="E1034" s="18">
        <f>IF(OR(A1034&lt;data!$G$2,A1034 &gt;data!$H$2),"",A1034)</f>
        <v>11.809999999999793</v>
      </c>
      <c r="F1034" s="19">
        <f t="shared" si="76"/>
        <v>18.89668751974752</v>
      </c>
      <c r="G1034" s="19">
        <f t="shared" si="78"/>
        <v>18.896680535826597</v>
      </c>
      <c r="H1034" s="4" t="str">
        <f t="shared" si="79"/>
        <v/>
      </c>
      <c r="I1034" s="4" t="e">
        <f>VLOOKUP(ROUND(A1034,2),data!$B$6:$C$209,2,0)</f>
        <v>#N/A</v>
      </c>
      <c r="J1034" s="4"/>
    </row>
    <row r="1035" spans="1:10" x14ac:dyDescent="0.2">
      <c r="A1035" s="17">
        <f>A1034+data!$I$2</f>
        <v>11.819999999999792</v>
      </c>
      <c r="B1035" s="17">
        <f t="shared" si="77"/>
        <v>1.5135612484369275E-12</v>
      </c>
      <c r="C1035" s="17">
        <f>(-data!$B$2)*((B1035^3+data!$D$4*B1035^2-(data!$F$2+data!$D$4*data!$A$2)*B1035-data!$F$2*data!$D$4)/(B1035^3+(data!$D$4+data!$C$2)*B1035^2+(data!$D$4*data!$C$2-data!$R$2)*B1035-data!$D$4*data!$F$2))</f>
        <v>19.135470458626816</v>
      </c>
      <c r="D1035" s="4">
        <f>(-data!$B$2)*((B1035^3+data!$E$4*B1035^2-(data!$F$2+data!$E$4*data!$A$2)*B1035-data!$F$2*data!$E$4)/(B1035^3+(data!$E$4+data!$C$2)*B1035^2+(data!$E$4*data!$C$2-data!$R$2)*B1035-data!$E$4*data!$F$2))</f>
        <v>19.135463561364034</v>
      </c>
      <c r="E1035" s="18">
        <f>IF(OR(A1035&lt;data!$G$2,A1035 &gt;data!$H$2),"",A1035)</f>
        <v>11.819999999999792</v>
      </c>
      <c r="F1035" s="19">
        <f t="shared" si="76"/>
        <v>19.135470458626816</v>
      </c>
      <c r="G1035" s="19">
        <f t="shared" si="78"/>
        <v>19.135463561364034</v>
      </c>
      <c r="H1035" s="4" t="str">
        <f t="shared" si="79"/>
        <v/>
      </c>
      <c r="I1035" s="4" t="e">
        <f>VLOOKUP(ROUND(A1035,2),data!$B$6:$C$209,2,0)</f>
        <v>#N/A</v>
      </c>
      <c r="J1035" s="4"/>
    </row>
    <row r="1036" spans="1:10" x14ac:dyDescent="0.2">
      <c r="A1036" s="17">
        <f>A1035+data!$I$2</f>
        <v>11.829999999999792</v>
      </c>
      <c r="B1036" s="17">
        <f t="shared" si="77"/>
        <v>1.4791083881689105E-12</v>
      </c>
      <c r="C1036" s="17">
        <f>(-data!$B$2)*((B1036^3+data!$D$4*B1036^2-(data!$F$2+data!$D$4*data!$A$2)*B1036-data!$F$2*data!$D$4)/(B1036^3+(data!$D$4+data!$C$2)*B1036^2+(data!$D$4*data!$C$2-data!$R$2)*B1036-data!$D$4*data!$F$2))</f>
        <v>19.381534897613928</v>
      </c>
      <c r="D1036" s="4">
        <f>(-data!$B$2)*((B1036^3+data!$E$4*B1036^2-(data!$F$2+data!$E$4*data!$A$2)*B1036-data!$F$2*data!$E$4)/(B1036^3+(data!$E$4+data!$C$2)*B1036^2+(data!$E$4*data!$C$2-data!$R$2)*B1036-data!$E$4*data!$F$2))</f>
        <v>19.381528083599413</v>
      </c>
      <c r="E1036" s="18">
        <f>IF(OR(A1036&lt;data!$G$2,A1036 &gt;data!$H$2),"",A1036)</f>
        <v>11.829999999999792</v>
      </c>
      <c r="F1036" s="19">
        <f t="shared" si="76"/>
        <v>19.381534897613928</v>
      </c>
      <c r="G1036" s="19">
        <f t="shared" si="78"/>
        <v>19.381528083599413</v>
      </c>
      <c r="H1036" s="4" t="str">
        <f t="shared" si="79"/>
        <v/>
      </c>
      <c r="I1036" s="4" t="e">
        <f>VLOOKUP(ROUND(A1036,2),data!$B$6:$C$209,2,0)</f>
        <v>#N/A</v>
      </c>
      <c r="J1036" s="4"/>
    </row>
    <row r="1037" spans="1:10" x14ac:dyDescent="0.2">
      <c r="A1037" s="17">
        <f>A1036+data!$I$2</f>
        <v>11.839999999999792</v>
      </c>
      <c r="B1037" s="17">
        <f t="shared" si="77"/>
        <v>1.4454397707466147E-12</v>
      </c>
      <c r="C1037" s="17">
        <f>(-data!$B$2)*((B1037^3+data!$D$4*B1037^2-(data!$F$2+data!$D$4*data!$A$2)*B1037-data!$F$2*data!$D$4)/(B1037^3+(data!$D$4+data!$C$2)*B1037^2+(data!$D$4*data!$C$2-data!$R$2)*B1037-data!$D$4*data!$F$2))</f>
        <v>19.635150782888115</v>
      </c>
      <c r="D1037" s="4">
        <f>(-data!$B$2)*((B1037^3+data!$E$4*B1037^2-(data!$F$2+data!$E$4*data!$A$2)*B1037-data!$F$2*data!$E$4)/(B1037^3+(data!$E$4+data!$C$2)*B1037^2+(data!$E$4*data!$C$2-data!$R$2)*B1037-data!$E$4*data!$F$2))</f>
        <v>19.635144048730158</v>
      </c>
      <c r="E1037" s="18">
        <f>IF(OR(A1037&lt;data!$G$2,A1037 &gt;data!$H$2),"",A1037)</f>
        <v>11.839999999999792</v>
      </c>
      <c r="F1037" s="19">
        <f t="shared" si="76"/>
        <v>19.635150782888115</v>
      </c>
      <c r="G1037" s="19">
        <f t="shared" si="78"/>
        <v>19.635144048730158</v>
      </c>
      <c r="H1037" s="4" t="str">
        <f t="shared" si="79"/>
        <v/>
      </c>
      <c r="I1037" s="4" t="e">
        <f>VLOOKUP(ROUND(A1037,2),data!$B$6:$C$209,2,0)</f>
        <v>#N/A</v>
      </c>
      <c r="J1037" s="4"/>
    </row>
    <row r="1038" spans="1:10" x14ac:dyDescent="0.2">
      <c r="A1038" s="17">
        <f>A1037+data!$I$2</f>
        <v>11.849999999999792</v>
      </c>
      <c r="B1038" s="17">
        <f t="shared" si="77"/>
        <v>1.4125375446234259E-12</v>
      </c>
      <c r="C1038" s="17">
        <f>(-data!$B$2)*((B1038^3+data!$D$4*B1038^2-(data!$F$2+data!$D$4*data!$A$2)*B1038-data!$F$2*data!$D$4)/(B1038^3+(data!$D$4+data!$C$2)*B1038^2+(data!$D$4*data!$C$2-data!$R$2)*B1038-data!$D$4*data!$F$2))</f>
        <v>19.896600757675085</v>
      </c>
      <c r="D1038" s="4">
        <f>(-data!$B$2)*((B1038^3+data!$E$4*B1038^2-(data!$F$2+data!$E$4*data!$A$2)*B1038-data!$F$2*data!$E$4)/(B1038^3+(data!$E$4+data!$C$2)*B1038^2+(data!$E$4*data!$C$2-data!$R$2)*B1038-data!$E$4*data!$F$2))</f>
        <v>19.896594099996548</v>
      </c>
      <c r="E1038" s="18">
        <f>IF(OR(A1038&lt;data!$G$2,A1038 &gt;data!$H$2),"",A1038)</f>
        <v>11.849999999999792</v>
      </c>
      <c r="F1038" s="19">
        <f t="shared" si="76"/>
        <v>19.896600757675085</v>
      </c>
      <c r="G1038" s="19">
        <f t="shared" si="78"/>
        <v>19.896594099996548</v>
      </c>
      <c r="H1038" s="4" t="str">
        <f t="shared" si="79"/>
        <v/>
      </c>
      <c r="I1038" s="4" t="e">
        <f>VLOOKUP(ROUND(A1038,2),data!$B$6:$C$209,2,0)</f>
        <v>#N/A</v>
      </c>
      <c r="J1038" s="4"/>
    </row>
    <row r="1039" spans="1:10" x14ac:dyDescent="0.2">
      <c r="A1039" s="17">
        <f>A1038+data!$I$2</f>
        <v>11.859999999999792</v>
      </c>
      <c r="B1039" s="17">
        <f t="shared" si="77"/>
        <v>1.3803842646035414E-12</v>
      </c>
      <c r="C1039" s="17">
        <f>(-data!$B$2)*((B1039^3+data!$D$4*B1039^2-(data!$F$2+data!$D$4*data!$A$2)*B1039-data!$F$2*data!$D$4)/(B1039^3+(data!$D$4+data!$C$2)*B1039^2+(data!$D$4*data!$C$2-data!$R$2)*B1039-data!$D$4*data!$F$2))</f>
        <v>20.166180915255172</v>
      </c>
      <c r="D1039" s="4">
        <f>(-data!$B$2)*((B1039^3+data!$E$4*B1039^2-(data!$F$2+data!$E$4*data!$A$2)*B1039-data!$F$2*data!$E$4)/(B1039^3+(data!$E$4+data!$C$2)*B1039^2+(data!$E$4*data!$C$2-data!$R$2)*B1039-data!$E$4*data!$F$2))</f>
        <v>20.166174330689802</v>
      </c>
      <c r="E1039" s="18">
        <f>IF(OR(A1039&lt;data!$G$2,A1039 &gt;data!$H$2),"",A1039)</f>
        <v>11.859999999999792</v>
      </c>
      <c r="F1039" s="19">
        <f t="shared" si="76"/>
        <v>20.166180915255172</v>
      </c>
      <c r="G1039" s="19">
        <f t="shared" si="78"/>
        <v>20.166174330689802</v>
      </c>
      <c r="H1039" s="4" t="str">
        <f t="shared" si="79"/>
        <v/>
      </c>
      <c r="I1039" s="4" t="e">
        <f>VLOOKUP(ROUND(A1039,2),data!$B$6:$C$209,2,0)</f>
        <v>#N/A</v>
      </c>
      <c r="J1039" s="4"/>
    </row>
    <row r="1040" spans="1:10" x14ac:dyDescent="0.2">
      <c r="A1040" s="17">
        <f>A1039+data!$I$2</f>
        <v>11.869999999999791</v>
      </c>
      <c r="B1040" s="17">
        <f t="shared" si="77"/>
        <v>1.3489628825923003E-12</v>
      </c>
      <c r="C1040" s="17">
        <f>(-data!$B$2)*((B1040^3+data!$D$4*B1040^2-(data!$F$2+data!$D$4*data!$A$2)*B1040-data!$F$2*data!$D$4)/(B1040^3+(data!$D$4+data!$C$2)*B1040^2+(data!$D$4*data!$C$2-data!$R$2)*B1040-data!$D$4*data!$F$2))</f>
        <v>20.444201606432323</v>
      </c>
      <c r="D1040" s="4">
        <f>(-data!$B$2)*((B1040^3+data!$E$4*B1040^2-(data!$F$2+data!$E$4*data!$A$2)*B1040-data!$F$2*data!$E$4)/(B1040^3+(data!$E$4+data!$C$2)*B1040^2+(data!$E$4*data!$C$2-data!$R$2)*B1040-data!$E$4*data!$F$2))</f>
        <v>20.444195091620891</v>
      </c>
      <c r="E1040" s="18">
        <f>IF(OR(A1040&lt;data!$G$2,A1040 &gt;data!$H$2),"",A1040)</f>
        <v>11.869999999999791</v>
      </c>
      <c r="F1040" s="19">
        <f t="shared" si="76"/>
        <v>20.444201606432323</v>
      </c>
      <c r="G1040" s="19">
        <f t="shared" si="78"/>
        <v>20.444195091620891</v>
      </c>
      <c r="H1040" s="4" t="str">
        <f t="shared" si="79"/>
        <v/>
      </c>
      <c r="I1040" s="4" t="e">
        <f>VLOOKUP(ROUND(A1040,2),data!$B$6:$C$209,2,0)</f>
        <v>#N/A</v>
      </c>
      <c r="J1040" s="4"/>
    </row>
    <row r="1041" spans="1:10" x14ac:dyDescent="0.2">
      <c r="A1041" s="17">
        <f>A1040+data!$I$2</f>
        <v>11.879999999999791</v>
      </c>
      <c r="B1041" s="17">
        <f t="shared" si="77"/>
        <v>1.3182567385570391E-12</v>
      </c>
      <c r="C1041" s="17">
        <f>(-data!$B$2)*((B1041^3+data!$D$4*B1041^2-(data!$F$2+data!$D$4*data!$A$2)*B1041-data!$F$2*data!$D$4)/(B1041^3+(data!$D$4+data!$C$2)*B1041^2+(data!$D$4*data!$C$2-data!$R$2)*B1041-data!$D$4*data!$F$2))</f>
        <v>20.730988306120182</v>
      </c>
      <c r="D1041" s="4">
        <f>(-data!$B$2)*((B1041^3+data!$E$4*B1041^2-(data!$F$2+data!$E$4*data!$A$2)*B1041-data!$F$2*data!$E$4)/(B1041^3+(data!$E$4+data!$C$2)*B1041^2+(data!$E$4*data!$C$2-data!$R$2)*B1041-data!$E$4*data!$F$2))</f>
        <v>20.730981857706492</v>
      </c>
      <c r="E1041" s="18">
        <f>IF(OR(A1041&lt;data!$G$2,A1041 &gt;data!$H$2),"",A1041)</f>
        <v>11.879999999999791</v>
      </c>
      <c r="F1041" s="19">
        <f t="shared" si="76"/>
        <v>20.730988306120182</v>
      </c>
      <c r="G1041" s="19">
        <f t="shared" si="78"/>
        <v>20.730981857706492</v>
      </c>
      <c r="H1041" s="4" t="str">
        <f t="shared" si="79"/>
        <v/>
      </c>
      <c r="I1041" s="4" t="e">
        <f>VLOOKUP(ROUND(A1041,2),data!$B$6:$C$209,2,0)</f>
        <v>#N/A</v>
      </c>
      <c r="J1041" s="4"/>
    </row>
    <row r="1042" spans="1:10" x14ac:dyDescent="0.2">
      <c r="A1042" s="17">
        <f>A1041+data!$I$2</f>
        <v>11.889999999999791</v>
      </c>
      <c r="B1042" s="17">
        <f t="shared" si="77"/>
        <v>1.2882495516937517E-12</v>
      </c>
      <c r="C1042" s="17">
        <f>(-data!$B$2)*((B1042^3+data!$D$4*B1042^2-(data!$F$2+data!$D$4*data!$A$2)*B1042-data!$F$2*data!$D$4)/(B1042^3+(data!$D$4+data!$C$2)*B1042^2+(data!$D$4*data!$C$2-data!$R$2)*B1042-data!$D$4*data!$F$2))</f>
        <v>21.026882544161516</v>
      </c>
      <c r="D1042" s="4">
        <f>(-data!$B$2)*((B1042^3+data!$E$4*B1042^2-(data!$F$2+data!$E$4*data!$A$2)*B1042-data!$F$2*data!$E$4)/(B1042^3+(data!$E$4+data!$C$2)*B1042^2+(data!$E$4*data!$C$2-data!$R$2)*B1042-data!$E$4*data!$F$2))</f>
        <v>21.026876158788216</v>
      </c>
      <c r="E1042" s="18">
        <f>IF(OR(A1042&lt;data!$G$2,A1042 &gt;data!$H$2),"",A1042)</f>
        <v>11.889999999999791</v>
      </c>
      <c r="F1042" s="19">
        <f t="shared" si="76"/>
        <v>21.026882544161516</v>
      </c>
      <c r="G1042" s="19">
        <f t="shared" si="78"/>
        <v>21.026876158788216</v>
      </c>
      <c r="H1042" s="4" t="str">
        <f t="shared" si="79"/>
        <v/>
      </c>
      <c r="I1042" s="4" t="e">
        <f>VLOOKUP(ROUND(A1042,2),data!$B$6:$C$209,2,0)</f>
        <v>#N/A</v>
      </c>
      <c r="J1042" s="4"/>
    </row>
    <row r="1043" spans="1:10" x14ac:dyDescent="0.2">
      <c r="A1043" s="17">
        <f>A1042+data!$I$2</f>
        <v>11.899999999999791</v>
      </c>
      <c r="B1043" s="17">
        <f t="shared" si="77"/>
        <v>1.2589254117947711E-12</v>
      </c>
      <c r="C1043" s="17">
        <f>(-data!$B$2)*((B1043^3+data!$D$4*B1043^2-(data!$F$2+data!$D$4*data!$A$2)*B1043-data!$F$2*data!$D$4)/(B1043^3+(data!$D$4+data!$C$2)*B1043^2+(data!$D$4*data!$C$2-data!$R$2)*B1043-data!$D$4*data!$F$2))</f>
        <v>21.332242906010922</v>
      </c>
      <c r="D1043" s="4">
        <f>(-data!$B$2)*((B1043^3+data!$E$4*B1043^2-(data!$F$2+data!$E$4*data!$A$2)*B1043-data!$F$2*data!$E$4)/(B1043^3+(data!$E$4+data!$C$2)*B1043^2+(data!$E$4*data!$C$2-data!$R$2)*B1043-data!$E$4*data!$F$2))</f>
        <v>21.332236580315143</v>
      </c>
      <c r="E1043" s="18">
        <f>IF(OR(A1043&lt;data!$G$2,A1043 &gt;data!$H$2),"",A1043)</f>
        <v>11.899999999999791</v>
      </c>
      <c r="F1043" s="19">
        <f t="shared" si="76"/>
        <v>21.332242906010922</v>
      </c>
      <c r="G1043" s="19">
        <f t="shared" si="78"/>
        <v>21.332236580315143</v>
      </c>
      <c r="H1043" s="4" t="str">
        <f t="shared" si="79"/>
        <v/>
      </c>
      <c r="I1043" s="4" t="e">
        <f>VLOOKUP(ROUND(A1043,2),data!$B$6:$C$209,2,0)</f>
        <v>#N/A</v>
      </c>
      <c r="J1043" s="4"/>
    </row>
    <row r="1044" spans="1:10" x14ac:dyDescent="0.2">
      <c r="A1044" s="17">
        <f>A1043+data!$I$2</f>
        <v>11.909999999999791</v>
      </c>
      <c r="B1044" s="17">
        <f t="shared" si="77"/>
        <v>1.2302687708129718E-12</v>
      </c>
      <c r="C1044" s="17">
        <f>(-data!$B$2)*((B1044^3+data!$D$4*B1044^2-(data!$F$2+data!$D$4*data!$A$2)*B1044-data!$F$2*data!$D$4)/(B1044^3+(data!$D$4+data!$C$2)*B1044^2+(data!$D$4*data!$C$2-data!$R$2)*B1044-data!$D$4*data!$F$2))</f>
        <v>21.647446109480192</v>
      </c>
      <c r="D1044" s="4">
        <f>(-data!$B$2)*((B1044^3+data!$E$4*B1044^2-(data!$F$2+data!$E$4*data!$A$2)*B1044-data!$F$2*data!$E$4)/(B1044^3+(data!$E$4+data!$C$2)*B1044^2+(data!$E$4*data!$C$2-data!$R$2)*B1044-data!$E$4*data!$F$2))</f>
        <v>21.647439840088939</v>
      </c>
      <c r="E1044" s="18">
        <f>IF(OR(A1044&lt;data!$G$2,A1044 &gt;data!$H$2),"",A1044)</f>
        <v>11.909999999999791</v>
      </c>
      <c r="F1044" s="19">
        <f t="shared" si="76"/>
        <v>21.647446109480192</v>
      </c>
      <c r="G1044" s="19">
        <f t="shared" si="78"/>
        <v>21.647439840088939</v>
      </c>
      <c r="H1044" s="4" t="str">
        <f t="shared" si="79"/>
        <v/>
      </c>
      <c r="I1044" s="4" t="e">
        <f>VLOOKUP(ROUND(A1044,2),data!$B$6:$C$209,2,0)</f>
        <v>#N/A</v>
      </c>
      <c r="J1044" s="4"/>
    </row>
    <row r="1045" spans="1:10" x14ac:dyDescent="0.2">
      <c r="A1045" s="17">
        <f>A1044+data!$I$2</f>
        <v>11.91999999999979</v>
      </c>
      <c r="B1045" s="17">
        <f t="shared" si="77"/>
        <v>1.2022644346179898E-12</v>
      </c>
      <c r="C1045" s="17">
        <f>(-data!$B$2)*((B1045^3+data!$D$4*B1045^2-(data!$F$2+data!$D$4*data!$A$2)*B1045-data!$F$2*data!$D$4)/(B1045^3+(data!$D$4+data!$C$2)*B1045^2+(data!$D$4*data!$C$2-data!$R$2)*B1045-data!$D$4*data!$F$2))</f>
        <v>21.972888164383189</v>
      </c>
      <c r="D1045" s="4">
        <f>(-data!$B$2)*((B1045^3+data!$E$4*B1045^2-(data!$F$2+data!$E$4*data!$A$2)*B1045-data!$F$2*data!$E$4)/(B1045^3+(data!$E$4+data!$C$2)*B1045^2+(data!$E$4*data!$C$2-data!$R$2)*B1045-data!$E$4*data!$F$2))</f>
        <v>21.972881947908533</v>
      </c>
      <c r="E1045" s="18">
        <f>IF(OR(A1045&lt;data!$G$2,A1045 &gt;data!$H$2),"",A1045)</f>
        <v>11.91999999999979</v>
      </c>
      <c r="F1045" s="19">
        <f t="shared" si="76"/>
        <v>21.972888164383189</v>
      </c>
      <c r="G1045" s="19">
        <f t="shared" si="78"/>
        <v>21.972881947908533</v>
      </c>
      <c r="H1045" s="4" t="str">
        <f t="shared" si="79"/>
        <v/>
      </c>
      <c r="I1045" s="4" t="e">
        <f>VLOOKUP(ROUND(A1045,2),data!$B$6:$C$209,2,0)</f>
        <v>#N/A</v>
      </c>
      <c r="J1045" s="4"/>
    </row>
    <row r="1046" spans="1:10" x14ac:dyDescent="0.2">
      <c r="A1046" s="17">
        <f>A1045+data!$I$2</f>
        <v>11.92999999999979</v>
      </c>
      <c r="B1046" s="17">
        <f t="shared" si="77"/>
        <v>1.1748975549400934E-12</v>
      </c>
      <c r="C1046" s="17">
        <f>(-data!$B$2)*((B1046^3+data!$D$4*B1046^2-(data!$F$2+data!$D$4*data!$A$2)*B1046-data!$F$2*data!$D$4)/(B1046^3+(data!$D$4+data!$C$2)*B1046^2+(data!$D$4*data!$C$2-data!$R$2)*B1046-data!$D$4*data!$F$2))</f>
        <v>22.308985622628576</v>
      </c>
      <c r="D1046" s="4">
        <f>(-data!$B$2)*((B1046^3+data!$E$4*B1046^2-(data!$F$2+data!$E$4*data!$A$2)*B1046-data!$F$2*data!$E$4)/(B1046^3+(data!$E$4+data!$C$2)*B1046^2+(data!$E$4*data!$C$2-data!$R$2)*B1046-data!$E$4*data!$F$2))</f>
        <v>22.308979455662559</v>
      </c>
      <c r="E1046" s="18">
        <f>IF(OR(A1046&lt;data!$G$2,A1046 &gt;data!$H$2),"",A1046)</f>
        <v>11.92999999999979</v>
      </c>
      <c r="F1046" s="19">
        <f t="shared" si="76"/>
        <v>22.308985622628576</v>
      </c>
      <c r="G1046" s="19">
        <f t="shared" si="78"/>
        <v>22.308979455662559</v>
      </c>
      <c r="H1046" s="4" t="str">
        <f t="shared" si="79"/>
        <v/>
      </c>
      <c r="I1046" s="4" t="e">
        <f>VLOOKUP(ROUND(A1046,2),data!$B$6:$C$209,2,0)</f>
        <v>#N/A</v>
      </c>
      <c r="J1046" s="4"/>
    </row>
    <row r="1047" spans="1:10" x14ac:dyDescent="0.2">
      <c r="A1047" s="17">
        <f>A1046+data!$I$2</f>
        <v>11.93999999999979</v>
      </c>
      <c r="B1047" s="17">
        <f t="shared" si="77"/>
        <v>1.1481536214974339E-12</v>
      </c>
      <c r="C1047" s="17">
        <f>(-data!$B$2)*((B1047^3+data!$D$4*B1047^2-(data!$F$2+data!$D$4*data!$A$2)*B1047-data!$F$2*data!$D$4)/(B1047^3+(data!$D$4+data!$C$2)*B1047^2+(data!$D$4*data!$C$2-data!$R$2)*B1047-data!$D$4*data!$F$2))</f>
        <v>22.656176927103758</v>
      </c>
      <c r="D1047" s="4">
        <f>(-data!$B$2)*((B1047^3+data!$E$4*B1047^2-(data!$F$2+data!$E$4*data!$A$2)*B1047-data!$F$2*data!$E$4)/(B1047^3+(data!$E$4+data!$C$2)*B1047^2+(data!$E$4*data!$C$2-data!$R$2)*B1047-data!$E$4*data!$F$2))</f>
        <v>22.656170806213044</v>
      </c>
      <c r="E1047" s="18">
        <f>IF(OR(A1047&lt;data!$G$2,A1047 &gt;data!$H$2),"",A1047)</f>
        <v>11.93999999999979</v>
      </c>
      <c r="F1047" s="19">
        <f t="shared" si="76"/>
        <v>22.656176927103758</v>
      </c>
      <c r="G1047" s="19">
        <f t="shared" si="78"/>
        <v>22.656170806213044</v>
      </c>
      <c r="H1047" s="4" t="str">
        <f t="shared" si="79"/>
        <v/>
      </c>
      <c r="I1047" s="4" t="e">
        <f>VLOOKUP(ROUND(A1047,2),data!$B$6:$C$209,2,0)</f>
        <v>#N/A</v>
      </c>
      <c r="J1047" s="4"/>
    </row>
    <row r="1048" spans="1:10" x14ac:dyDescent="0.2">
      <c r="A1048" s="17">
        <f>A1047+data!$I$2</f>
        <v>11.94999999999979</v>
      </c>
      <c r="B1048" s="17">
        <f t="shared" si="77"/>
        <v>1.1220184543025022E-12</v>
      </c>
      <c r="C1048" s="17">
        <f>(-data!$B$2)*((B1048^3+data!$D$4*B1048^2-(data!$F$2+data!$D$4*data!$A$2)*B1048-data!$F$2*data!$D$4)/(B1048^3+(data!$D$4+data!$C$2)*B1048^2+(data!$D$4*data!$C$2-data!$R$2)*B1048-data!$D$4*data!$F$2))</f>
        <v>23.014923868585395</v>
      </c>
      <c r="D1048" s="4">
        <f>(-data!$B$2)*((B1048^3+data!$E$4*B1048^2-(data!$F$2+data!$E$4*data!$A$2)*B1048-data!$F$2*data!$E$4)/(B1048^3+(data!$E$4+data!$C$2)*B1048^2+(data!$E$4*data!$C$2-data!$R$2)*B1048-data!$E$4*data!$F$2))</f>
        <v>23.014917790305567</v>
      </c>
      <c r="E1048" s="18">
        <f>IF(OR(A1048&lt;data!$G$2,A1048 &gt;data!$H$2),"",A1048)</f>
        <v>11.94999999999979</v>
      </c>
      <c r="F1048" s="19">
        <f t="shared" si="76"/>
        <v>23.014923868585395</v>
      </c>
      <c r="G1048" s="19">
        <f t="shared" si="78"/>
        <v>23.014917790305567</v>
      </c>
      <c r="H1048" s="4" t="str">
        <f t="shared" si="79"/>
        <v/>
      </c>
      <c r="I1048" s="4" t="e">
        <f>VLOOKUP(ROUND(A1048,2),data!$B$6:$C$209,2,0)</f>
        <v>#N/A</v>
      </c>
      <c r="J1048" s="4"/>
    </row>
    <row r="1049" spans="1:10" x14ac:dyDescent="0.2">
      <c r="A1049" s="17">
        <f>A1048+data!$I$2</f>
        <v>11.959999999999789</v>
      </c>
      <c r="B1049" s="17">
        <f t="shared" si="77"/>
        <v>1.0964781961437154E-12</v>
      </c>
      <c r="C1049" s="17">
        <f>(-data!$B$2)*((B1049^3+data!$D$4*B1049^2-(data!$F$2+data!$D$4*data!$A$2)*B1049-data!$F$2*data!$D$4)/(B1049^3+(data!$D$4+data!$C$2)*B1049^2+(data!$D$4*data!$C$2-data!$R$2)*B1049-data!$D$4*data!$F$2))</f>
        <v>23.385713160910999</v>
      </c>
      <c r="D1049" s="4">
        <f>(-data!$B$2)*((B1049^3+data!$E$4*B1049^2-(data!$F$2+data!$E$4*data!$A$2)*B1049-data!$F$2*data!$E$4)/(B1049^3+(data!$E$4+data!$C$2)*B1049^2+(data!$E$4*data!$C$2-data!$R$2)*B1049-data!$E$4*data!$F$2))</f>
        <v>23.385707121740545</v>
      </c>
      <c r="E1049" s="18">
        <f>IF(OR(A1049&lt;data!$G$2,A1049 &gt;data!$H$2),"",A1049)</f>
        <v>11.959999999999789</v>
      </c>
      <c r="F1049" s="19">
        <f t="shared" si="76"/>
        <v>23.385713160910999</v>
      </c>
      <c r="G1049" s="19">
        <f t="shared" si="78"/>
        <v>23.385707121740545</v>
      </c>
      <c r="H1049" s="4" t="str">
        <f t="shared" si="79"/>
        <v/>
      </c>
      <c r="I1049" s="4" t="e">
        <f>VLOOKUP(ROUND(A1049,2),data!$B$6:$C$209,2,0)</f>
        <v>#N/A</v>
      </c>
      <c r="J1049" s="4"/>
    </row>
    <row r="1050" spans="1:10" x14ac:dyDescent="0.2">
      <c r="A1050" s="17">
        <f>A1049+data!$I$2</f>
        <v>11.969999999999789</v>
      </c>
      <c r="B1050" s="17">
        <f t="shared" si="77"/>
        <v>1.0715193052381247E-12</v>
      </c>
      <c r="C1050" s="17">
        <f>(-data!$B$2)*((B1050^3+data!$D$4*B1050^2-(data!$F$2+data!$D$4*data!$A$2)*B1050-data!$F$2*data!$D$4)/(B1050^3+(data!$D$4+data!$C$2)*B1050^2+(data!$D$4*data!$C$2-data!$R$2)*B1050-data!$D$4*data!$F$2))</f>
        <v>23.769058145770252</v>
      </c>
      <c r="D1050" s="4">
        <f>(-data!$B$2)*((B1050^3+data!$E$4*B1050^2-(data!$F$2+data!$E$4*data!$A$2)*B1050-data!$F$2*data!$E$4)/(B1050^3+(data!$E$4+data!$C$2)*B1050^2+(data!$E$4*data!$C$2-data!$R$2)*B1050-data!$E$4*data!$F$2))</f>
        <v>23.76905214216411</v>
      </c>
      <c r="E1050" s="18">
        <f>IF(OR(A1050&lt;data!$G$2,A1050 &gt;data!$H$2),"",A1050)</f>
        <v>11.969999999999789</v>
      </c>
      <c r="F1050" s="19">
        <f t="shared" si="76"/>
        <v>23.769058145770252</v>
      </c>
      <c r="G1050" s="19">
        <f t="shared" si="78"/>
        <v>23.76905214216411</v>
      </c>
      <c r="H1050" s="4" t="str">
        <f t="shared" si="79"/>
        <v/>
      </c>
      <c r="I1050" s="4" t="e">
        <f>VLOOKUP(ROUND(A1050,2),data!$B$6:$C$209,2,0)</f>
        <v>#N/A</v>
      </c>
      <c r="J1050" s="4"/>
    </row>
    <row r="1051" spans="1:10" x14ac:dyDescent="0.2">
      <c r="A1051" s="17">
        <f>A1050+data!$I$2</f>
        <v>11.979999999999789</v>
      </c>
      <c r="B1051" s="17">
        <f t="shared" si="77"/>
        <v>1.0471285480514064E-12</v>
      </c>
      <c r="C1051" s="17">
        <f>(-data!$B$2)*((B1051^3+data!$D$4*B1051^2-(data!$F$2+data!$D$4*data!$A$2)*B1051-data!$F$2*data!$D$4)/(B1051^3+(data!$D$4+data!$C$2)*B1051^2+(data!$D$4*data!$C$2-data!$R$2)*B1051-data!$D$4*data!$F$2))</f>
        <v>24.165500639737022</v>
      </c>
      <c r="D1051" s="4">
        <f>(-data!$B$2)*((B1051^3+data!$E$4*B1051^2-(data!$F$2+data!$E$4*data!$A$2)*B1051-data!$F$2*data!$E$4)/(B1051^3+(data!$E$4+data!$C$2)*B1051^2+(data!$E$4*data!$C$2-data!$R$2)*B1051-data!$E$4*data!$F$2))</f>
        <v>24.16549466809975</v>
      </c>
      <c r="E1051" s="18">
        <f>IF(OR(A1051&lt;data!$G$2,A1051 &gt;data!$H$2),"",A1051)</f>
        <v>11.979999999999789</v>
      </c>
      <c r="F1051" s="19">
        <f t="shared" si="76"/>
        <v>24.165500639737022</v>
      </c>
      <c r="G1051" s="19">
        <f t="shared" si="78"/>
        <v>24.16549466809975</v>
      </c>
      <c r="H1051" s="4" t="str">
        <f t="shared" si="79"/>
        <v/>
      </c>
      <c r="I1051" s="4" t="e">
        <f>VLOOKUP(ROUND(A1051,2),data!$B$6:$C$209,2,0)</f>
        <v>#N/A</v>
      </c>
      <c r="J1051" s="4"/>
    </row>
    <row r="1052" spans="1:10" x14ac:dyDescent="0.2">
      <c r="A1052" s="17">
        <f>A1051+data!$I$2</f>
        <v>11.989999999999789</v>
      </c>
      <c r="B1052" s="17">
        <f t="shared" si="77"/>
        <v>1.0232929922812494E-12</v>
      </c>
      <c r="C1052" s="17">
        <f>(-data!$B$2)*((B1052^3+data!$D$4*B1052^2-(data!$F$2+data!$D$4*data!$A$2)*B1052-data!$F$2*data!$D$4)/(B1052^3+(data!$D$4+data!$C$2)*B1052^2+(data!$D$4*data!$C$2-data!$R$2)*B1052-data!$D$4*data!$F$2))</f>
        <v>24.575612937589561</v>
      </c>
      <c r="D1052" s="4">
        <f>(-data!$B$2)*((B1052^3+data!$E$4*B1052^2-(data!$F$2+data!$E$4*data!$A$2)*B1052-data!$F$2*data!$E$4)/(B1052^3+(data!$E$4+data!$C$2)*B1052^2+(data!$E$4*data!$C$2-data!$R$2)*B1052-data!$E$4*data!$F$2))</f>
        <v>24.575606994268053</v>
      </c>
      <c r="E1052" s="18">
        <f>IF(OR(A1052&lt;data!$G$2,A1052 &gt;data!$H$2),"",A1052)</f>
        <v>11.989999999999789</v>
      </c>
      <c r="F1052" s="19">
        <f t="shared" si="76"/>
        <v>24.575612937589561</v>
      </c>
      <c r="G1052" s="19">
        <f t="shared" si="78"/>
        <v>24.575606994268053</v>
      </c>
      <c r="H1052" s="4" t="str">
        <f t="shared" si="79"/>
        <v/>
      </c>
      <c r="I1052" s="4" t="e">
        <f>VLOOKUP(ROUND(A1052,2),data!$B$6:$C$209,2,0)</f>
        <v>#N/A</v>
      </c>
      <c r="J1052" s="4"/>
    </row>
    <row r="1053" spans="1:10" x14ac:dyDescent="0.2">
      <c r="A1053" s="17">
        <f>A1052+data!$I$2</f>
        <v>11.999999999999789</v>
      </c>
      <c r="B1053" s="17">
        <f t="shared" si="77"/>
        <v>1.0000000000004841E-12</v>
      </c>
      <c r="C1053" s="17">
        <f>(-data!$B$2)*((B1053^3+data!$D$4*B1053^2-(data!$F$2+data!$D$4*data!$A$2)*B1053-data!$F$2*data!$D$4)/(B1053^3+(data!$D$4+data!$C$2)*B1053^2+(data!$D$4*data!$C$2-data!$R$2)*B1053-data!$D$4*data!$F$2))</f>
        <v>24.999999987572018</v>
      </c>
      <c r="D1053" s="4">
        <f>(-data!$B$2)*((B1053^3+data!$E$4*B1053^2-(data!$F$2+data!$E$4*data!$A$2)*B1053-data!$F$2*data!$E$4)/(B1053^3+(data!$E$4+data!$C$2)*B1053^2+(data!$E$4*data!$C$2-data!$R$2)*B1053-data!$E$4*data!$F$2))</f>
        <v>24.999994068847652</v>
      </c>
      <c r="E1053" s="18">
        <f>IF(OR(A1053&lt;data!$G$2,A1053 &gt;data!$H$2),"",A1053)</f>
        <v>11.999999999999789</v>
      </c>
      <c r="F1053" s="19">
        <f t="shared" si="76"/>
        <v>24.999999987572018</v>
      </c>
      <c r="G1053" s="19">
        <f t="shared" si="78"/>
        <v>24.999994068847652</v>
      </c>
      <c r="H1053" s="4" t="str">
        <f t="shared" si="79"/>
        <v/>
      </c>
      <c r="I1053" s="4" t="e">
        <f>VLOOKUP(ROUND(A1053,2),data!$B$6:$C$209,2,0)</f>
        <v>#N/A</v>
      </c>
      <c r="J1053" s="4"/>
    </row>
    <row r="1054" spans="1:10" x14ac:dyDescent="0.2">
      <c r="A1054" s="17">
        <f>A1053+data!$I$2</f>
        <v>12.009999999999788</v>
      </c>
      <c r="B1054" s="17">
        <f t="shared" si="77"/>
        <v>9.7723722095628375E-13</v>
      </c>
      <c r="C1054" s="17">
        <f>(-data!$B$2)*((B1054^3+data!$D$4*B1054^2-(data!$F$2+data!$D$4*data!$A$2)*B1054-data!$F$2*data!$D$4)/(B1054^3+(data!$D$4+data!$C$2)*B1054^2+(data!$D$4*data!$C$2-data!$R$2)*B1054-data!$D$4*data!$F$2))</f>
        <v>25.439301756069344</v>
      </c>
      <c r="D1054" s="4">
        <f>(-data!$B$2)*((B1054^3+data!$E$4*B1054^2-(data!$F$2+data!$E$4*data!$A$2)*B1054-data!$F$2*data!$E$4)/(B1054^3+(data!$E$4+data!$C$2)*B1054^2+(data!$E$4*data!$C$2-data!$R$2)*B1054-data!$E$4*data!$F$2))</f>
        <v>25.439295858149553</v>
      </c>
      <c r="E1054" s="18">
        <f>IF(OR(A1054&lt;data!$G$2,A1054 &gt;data!$H$2),"",A1054)</f>
        <v>12.009999999999788</v>
      </c>
      <c r="F1054" s="19">
        <f t="shared" si="76"/>
        <v>25.439301756069344</v>
      </c>
      <c r="G1054" s="19">
        <f t="shared" si="78"/>
        <v>25.439295858149553</v>
      </c>
      <c r="H1054" s="4" t="str">
        <f t="shared" si="79"/>
        <v/>
      </c>
      <c r="I1054" s="4" t="e">
        <f>VLOOKUP(ROUND(A1054,2),data!$B$6:$C$209,2,0)</f>
        <v>#N/A</v>
      </c>
      <c r="J1054" s="4"/>
    </row>
    <row r="1055" spans="1:10" x14ac:dyDescent="0.2">
      <c r="A1055" s="17">
        <f>A1054+data!$I$2</f>
        <v>12.019999999999788</v>
      </c>
      <c r="B1055" s="17">
        <f t="shared" si="77"/>
        <v>9.5499258602189835E-13</v>
      </c>
      <c r="C1055" s="17">
        <f>(-data!$B$2)*((B1055^3+data!$D$4*B1055^2-(data!$F$2+data!$D$4*data!$A$2)*B1055-data!$F$2*data!$D$4)/(B1055^3+(data!$D$4+data!$C$2)*B1055^2+(data!$D$4*data!$C$2-data!$R$2)*B1055-data!$D$4*data!$F$2))</f>
        <v>25.894195801225788</v>
      </c>
      <c r="D1055" s="4">
        <f>(-data!$B$2)*((B1055^3+data!$E$4*B1055^2-(data!$F$2+data!$E$4*data!$A$2)*B1055-data!$F$2*data!$E$4)/(B1055^3+(data!$E$4+data!$C$2)*B1055^2+(data!$E$4*data!$C$2-data!$R$2)*B1055-data!$E$4*data!$F$2))</f>
        <v>25.894189920235043</v>
      </c>
      <c r="E1055" s="18">
        <f>IF(OR(A1055&lt;data!$G$2,A1055 &gt;data!$H$2),"",A1055)</f>
        <v>12.019999999999788</v>
      </c>
      <c r="F1055" s="19">
        <f t="shared" si="76"/>
        <v>25.894195801225788</v>
      </c>
      <c r="G1055" s="19">
        <f t="shared" si="78"/>
        <v>25.894189920235043</v>
      </c>
      <c r="H1055" s="4" t="str">
        <f t="shared" si="79"/>
        <v/>
      </c>
      <c r="I1055" s="4" t="e">
        <f>VLOOKUP(ROUND(A1055,2),data!$B$6:$C$209,2,0)</f>
        <v>#N/A</v>
      </c>
      <c r="J1055" s="4"/>
    </row>
    <row r="1056" spans="1:10" x14ac:dyDescent="0.2">
      <c r="A1056" s="17">
        <f>A1055+data!$I$2</f>
        <v>12.029999999999788</v>
      </c>
      <c r="B1056" s="17">
        <f t="shared" si="77"/>
        <v>9.3325430079744305E-13</v>
      </c>
      <c r="C1056" s="17">
        <f>(-data!$B$2)*((B1056^3+data!$D$4*B1056^2-(data!$F$2+data!$D$4*data!$A$2)*B1056-data!$F$2*data!$D$4)/(B1056^3+(data!$D$4+data!$C$2)*B1056^2+(data!$D$4*data!$C$2-data!$R$2)*B1056-data!$D$4*data!$F$2))</f>
        <v>26.365400077373092</v>
      </c>
      <c r="D1056" s="4">
        <f>(-data!$B$2)*((B1056^3+data!$E$4*B1056^2-(data!$F$2+data!$E$4*data!$A$2)*B1056-data!$F$2*data!$E$4)/(B1056^3+(data!$E$4+data!$C$2)*B1056^2+(data!$E$4*data!$C$2-data!$R$2)*B1056-data!$E$4*data!$F$2))</f>
        <v>26.365394209343162</v>
      </c>
      <c r="E1056" s="18">
        <f>IF(OR(A1056&lt;data!$G$2,A1056 &gt;data!$H$2),"",A1056)</f>
        <v>12.029999999999788</v>
      </c>
      <c r="F1056" s="19">
        <f t="shared" si="76"/>
        <v>26.365400077373092</v>
      </c>
      <c r="G1056" s="19">
        <f t="shared" si="78"/>
        <v>26.365394209343162</v>
      </c>
      <c r="H1056" s="4" t="str">
        <f t="shared" si="79"/>
        <v/>
      </c>
      <c r="I1056" s="4" t="e">
        <f>VLOOKUP(ROUND(A1056,2),data!$B$6:$C$209,2,0)</f>
        <v>#N/A</v>
      </c>
      <c r="J1056" s="4"/>
    </row>
    <row r="1057" spans="1:10" x14ac:dyDescent="0.2">
      <c r="A1057" s="17">
        <f>A1056+data!$I$2</f>
        <v>12.039999999999788</v>
      </c>
      <c r="B1057" s="17">
        <f t="shared" si="77"/>
        <v>9.1201083935635157E-13</v>
      </c>
      <c r="C1057" s="17">
        <f>(-data!$B$2)*((B1057^3+data!$D$4*B1057^2-(data!$F$2+data!$D$4*data!$A$2)*B1057-data!$F$2*data!$D$4)/(B1057^3+(data!$D$4+data!$C$2)*B1057^2+(data!$D$4*data!$C$2-data!$R$2)*B1057-data!$D$4*data!$F$2))</f>
        <v>26.853675994789018</v>
      </c>
      <c r="D1057" s="4">
        <f>(-data!$B$2)*((B1057^3+data!$E$4*B1057^2-(data!$F$2+data!$E$4*data!$A$2)*B1057-data!$F$2*data!$E$4)/(B1057^3+(data!$E$4+data!$C$2)*B1057^2+(data!$E$4*data!$C$2-data!$R$2)*B1057-data!$E$4*data!$F$2))</f>
        <v>26.853670135648432</v>
      </c>
      <c r="E1057" s="18">
        <f>IF(OR(A1057&lt;data!$G$2,A1057 &gt;data!$H$2),"",A1057)</f>
        <v>12.039999999999788</v>
      </c>
      <c r="F1057" s="19">
        <f t="shared" si="76"/>
        <v>26.853675994789018</v>
      </c>
      <c r="G1057" s="19">
        <f t="shared" si="78"/>
        <v>26.853670135648432</v>
      </c>
      <c r="H1057" s="4" t="str">
        <f t="shared" si="79"/>
        <v/>
      </c>
      <c r="I1057" s="4" t="e">
        <f>VLOOKUP(ROUND(A1057,2),data!$B$6:$C$209,2,0)</f>
        <v>#N/A</v>
      </c>
      <c r="J1057" s="4"/>
    </row>
    <row r="1058" spans="1:10" x14ac:dyDescent="0.2">
      <c r="A1058" s="17">
        <f>A1057+data!$I$2</f>
        <v>12.049999999999788</v>
      </c>
      <c r="B1058" s="17">
        <f t="shared" si="77"/>
        <v>8.9125093813418055E-13</v>
      </c>
      <c r="C1058" s="17">
        <f>(-data!$B$2)*((B1058^3+data!$D$4*B1058^2-(data!$F$2+data!$D$4*data!$A$2)*B1058-data!$F$2*data!$D$4)/(B1058^3+(data!$D$4+data!$C$2)*B1058^2+(data!$D$4*data!$C$2-data!$R$2)*B1058-data!$D$4*data!$F$2))</f>
        <v>27.359831762329335</v>
      </c>
      <c r="D1058" s="4">
        <f>(-data!$B$2)*((B1058^3+data!$E$4*B1058^2-(data!$F$2+data!$E$4*data!$A$2)*B1058-data!$F$2*data!$E$4)/(B1058^3+(data!$E$4+data!$C$2)*B1058^2+(data!$E$4*data!$C$2-data!$R$2)*B1058-data!$E$4*data!$F$2))</f>
        <v>27.359825907892006</v>
      </c>
      <c r="E1058" s="18">
        <f>IF(OR(A1058&lt;data!$G$2,A1058 &gt;data!$H$2),"",A1058)</f>
        <v>12.049999999999788</v>
      </c>
      <c r="F1058" s="19">
        <f t="shared" si="76"/>
        <v>27.359831762329335</v>
      </c>
      <c r="G1058" s="19">
        <f t="shared" si="78"/>
        <v>27.359825907892006</v>
      </c>
      <c r="H1058" s="4" t="str">
        <f t="shared" si="79"/>
        <v/>
      </c>
      <c r="I1058" s="4" t="e">
        <f>VLOOKUP(ROUND(A1058,2),data!$B$6:$C$209,2,0)</f>
        <v>#N/A</v>
      </c>
      <c r="J1058" s="4"/>
    </row>
    <row r="1059" spans="1:10" x14ac:dyDescent="0.2">
      <c r="A1059" s="17">
        <f>A1058+data!$I$2</f>
        <v>12.059999999999787</v>
      </c>
      <c r="B1059" s="17">
        <f t="shared" si="77"/>
        <v>8.709635899565058E-13</v>
      </c>
      <c r="C1059" s="17">
        <f>(-data!$B$2)*((B1059^3+data!$D$4*B1059^2-(data!$F$2+data!$D$4*data!$A$2)*B1059-data!$F$2*data!$D$4)/(B1059^3+(data!$D$4+data!$C$2)*B1059^2+(data!$D$4*data!$C$2-data!$R$2)*B1059-data!$D$4*data!$F$2))</f>
        <v>27.884726043925845</v>
      </c>
      <c r="D1059" s="4">
        <f>(-data!$B$2)*((B1059^3+data!$E$4*B1059^2-(data!$F$2+data!$E$4*data!$A$2)*B1059-data!$F$2*data!$E$4)/(B1059^3+(data!$E$4+data!$C$2)*B1059^2+(data!$E$4*data!$C$2-data!$R$2)*B1059-data!$E$4*data!$F$2))</f>
        <v>27.884720189878664</v>
      </c>
      <c r="E1059" s="18">
        <f>IF(OR(A1059&lt;data!$G$2,A1059 &gt;data!$H$2),"",A1059)</f>
        <v>12.059999999999787</v>
      </c>
      <c r="F1059" s="19">
        <f t="shared" si="76"/>
        <v>27.884726043925845</v>
      </c>
      <c r="G1059" s="19">
        <f t="shared" si="78"/>
        <v>27.884720189878664</v>
      </c>
      <c r="H1059" s="4" t="str">
        <f t="shared" si="79"/>
        <v/>
      </c>
      <c r="I1059" s="4" t="e">
        <f>VLOOKUP(ROUND(A1059,2),data!$B$6:$C$209,2,0)</f>
        <v>#N/A</v>
      </c>
      <c r="J1059" s="4"/>
    </row>
    <row r="1060" spans="1:10" x14ac:dyDescent="0.2">
      <c r="A1060" s="17">
        <f>A1059+data!$I$2</f>
        <v>12.069999999999787</v>
      </c>
      <c r="B1060" s="17">
        <f t="shared" si="77"/>
        <v>8.5113803820279214E-13</v>
      </c>
      <c r="C1060" s="17">
        <f>(-data!$B$2)*((B1060^3+data!$D$4*B1060^2-(data!$F$2+data!$D$4*data!$A$2)*B1060-data!$F$2*data!$D$4)/(B1060^3+(data!$D$4+data!$C$2)*B1060^2+(data!$D$4*data!$C$2-data!$R$2)*B1060-data!$D$4*data!$F$2))</f>
        <v>28.429271963882901</v>
      </c>
      <c r="D1060" s="4">
        <f>(-data!$B$2)*((B1060^3+data!$E$4*B1060^2-(data!$F$2+data!$E$4*data!$A$2)*B1060-data!$F$2*data!$E$4)/(B1060^3+(data!$E$4+data!$C$2)*B1060^2+(data!$E$4*data!$C$2-data!$R$2)*B1060-data!$E$4*data!$F$2))</f>
        <v>28.429266105772395</v>
      </c>
      <c r="E1060" s="18">
        <f>IF(OR(A1060&lt;data!$G$2,A1060 &gt;data!$H$2),"",A1060)</f>
        <v>12.069999999999787</v>
      </c>
      <c r="F1060" s="19">
        <f t="shared" si="76"/>
        <v>28.429271963882901</v>
      </c>
      <c r="G1060" s="19">
        <f t="shared" si="78"/>
        <v>28.429266105772395</v>
      </c>
      <c r="H1060" s="4" t="str">
        <f t="shared" si="79"/>
        <v/>
      </c>
      <c r="I1060" s="4" t="e">
        <f>VLOOKUP(ROUND(A1060,2),data!$B$6:$C$209,2,0)</f>
        <v>#N/A</v>
      </c>
      <c r="J1060" s="4"/>
    </row>
    <row r="1061" spans="1:10" x14ac:dyDescent="0.2">
      <c r="A1061" s="17">
        <f>A1060+data!$I$2</f>
        <v>12.079999999999787</v>
      </c>
      <c r="B1061" s="17">
        <f t="shared" si="77"/>
        <v>8.3176377110307725E-13</v>
      </c>
      <c r="C1061" s="17">
        <f>(-data!$B$2)*((B1061^3+data!$D$4*B1061^2-(data!$F$2+data!$D$4*data!$A$2)*B1061-data!$F$2*data!$D$4)/(B1061^3+(data!$D$4+data!$C$2)*B1061^2+(data!$D$4*data!$C$2-data!$R$2)*B1061-data!$D$4*data!$F$2))</f>
        <v>28.99444150042325</v>
      </c>
      <c r="D1061" s="4">
        <f>(-data!$B$2)*((B1061^3+data!$E$4*B1061^2-(data!$F$2+data!$E$4*data!$A$2)*B1061-data!$F$2*data!$E$4)/(B1061^3+(data!$E$4+data!$C$2)*B1061^2+(data!$E$4*data!$C$2-data!$R$2)*B1061-data!$E$4*data!$F$2))</f>
        <v>28.994435633640848</v>
      </c>
      <c r="E1061" s="18">
        <f>IF(OR(A1061&lt;data!$G$2,A1061 &gt;data!$H$2),"",A1061)</f>
        <v>12.079999999999787</v>
      </c>
      <c r="F1061" s="19">
        <f t="shared" si="76"/>
        <v>28.99444150042325</v>
      </c>
      <c r="G1061" s="19">
        <f t="shared" si="78"/>
        <v>28.994435633640848</v>
      </c>
      <c r="H1061" s="4" t="str">
        <f t="shared" si="79"/>
        <v/>
      </c>
      <c r="I1061" s="4" t="e">
        <f>VLOOKUP(ROUND(A1061,2),data!$B$6:$C$209,2,0)</f>
        <v>#N/A</v>
      </c>
      <c r="J1061" s="4"/>
    </row>
    <row r="1062" spans="1:10" x14ac:dyDescent="0.2">
      <c r="A1062" s="17">
        <f>A1061+data!$I$2</f>
        <v>12.089999999999787</v>
      </c>
      <c r="B1062" s="17">
        <f t="shared" si="77"/>
        <v>8.1283051616449632E-13</v>
      </c>
      <c r="C1062" s="17">
        <f>(-data!$B$2)*((B1062^3+data!$D$4*B1062^2-(data!$F$2+data!$D$4*data!$A$2)*B1062-data!$F$2*data!$D$4)/(B1062^3+(data!$D$4+data!$C$2)*B1062^2+(data!$D$4*data!$C$2-data!$R$2)*B1062-data!$D$4*data!$F$2))</f>
        <v>29.581270312113126</v>
      </c>
      <c r="D1062" s="4">
        <f>(-data!$B$2)*((B1062^3+data!$E$4*B1062^2-(data!$F$2+data!$E$4*data!$A$2)*B1062-data!$F$2*data!$E$4)/(B1062^3+(data!$E$4+data!$C$2)*B1062^2+(data!$E$4*data!$C$2-data!$R$2)*B1062-data!$E$4*data!$F$2))</f>
        <v>29.58126443187928</v>
      </c>
      <c r="E1062" s="18">
        <f>IF(OR(A1062&lt;data!$G$2,A1062 &gt;data!$H$2),"",A1062)</f>
        <v>12.089999999999787</v>
      </c>
      <c r="F1062" s="19">
        <f t="shared" si="76"/>
        <v>29.581270312113126</v>
      </c>
      <c r="G1062" s="19">
        <f t="shared" si="78"/>
        <v>29.58126443187928</v>
      </c>
      <c r="H1062" s="4" t="str">
        <f t="shared" si="79"/>
        <v/>
      </c>
      <c r="I1062" s="4" t="e">
        <f>VLOOKUP(ROUND(A1062,2),data!$B$6:$C$209,2,0)</f>
        <v>#N/A</v>
      </c>
      <c r="J1062" s="4"/>
    </row>
    <row r="1063" spans="1:10" x14ac:dyDescent="0.2">
      <c r="A1063" s="17">
        <f>A1062+data!$I$2</f>
        <v>12.099999999999786</v>
      </c>
      <c r="B1063" s="17">
        <f t="shared" si="77"/>
        <v>7.943282347246697E-13</v>
      </c>
      <c r="C1063" s="17">
        <f>(-data!$B$2)*((B1063^3+data!$D$4*B1063^2-(data!$F$2+data!$D$4*data!$A$2)*B1063-data!$F$2*data!$D$4)/(B1063^3+(data!$D$4+data!$C$2)*B1063^2+(data!$D$4*data!$C$2-data!$R$2)*B1063-data!$D$4*data!$F$2))</f>
        <v>30.190863047760015</v>
      </c>
      <c r="D1063" s="4">
        <f>(-data!$B$2)*((B1063^3+data!$E$4*B1063^2-(data!$F$2+data!$E$4*data!$A$2)*B1063-data!$F$2*data!$E$4)/(B1063^3+(data!$E$4+data!$C$2)*B1063^2+(data!$E$4*data!$C$2-data!$R$2)*B1063-data!$E$4*data!$F$2))</f>
        <v>30.190857149106655</v>
      </c>
      <c r="E1063" s="18">
        <f>IF(OR(A1063&lt;data!$G$2,A1063 &gt;data!$H$2),"",A1063)</f>
        <v>12.099999999999786</v>
      </c>
      <c r="F1063" s="19">
        <f t="shared" si="76"/>
        <v>30.190863047760015</v>
      </c>
      <c r="G1063" s="19">
        <f t="shared" si="78"/>
        <v>30.190857149106655</v>
      </c>
      <c r="H1063" s="4" t="str">
        <f t="shared" si="79"/>
        <v/>
      </c>
      <c r="I1063" s="4" t="e">
        <f>VLOOKUP(ROUND(A1063,2),data!$B$6:$C$209,2,0)</f>
        <v>#N/A</v>
      </c>
      <c r="J1063" s="4"/>
    </row>
    <row r="1064" spans="1:10" x14ac:dyDescent="0.2">
      <c r="A1064" s="17">
        <f>A1063+data!$I$2</f>
        <v>12.109999999999786</v>
      </c>
      <c r="B1064" s="17">
        <f t="shared" si="77"/>
        <v>7.7624711662907105E-13</v>
      </c>
      <c r="C1064" s="17">
        <f>(-data!$B$2)*((B1064^3+data!$D$4*B1064^2-(data!$F$2+data!$D$4*data!$A$2)*B1064-data!$F$2*data!$D$4)/(B1064^3+(data!$D$4+data!$C$2)*B1064^2+(data!$D$4*data!$C$2-data!$R$2)*B1064-data!$D$4*data!$F$2))</f>
        <v>30.824399197247232</v>
      </c>
      <c r="D1064" s="4">
        <f>(-data!$B$2)*((B1064^3+data!$E$4*B1064^2-(data!$F$2+data!$E$4*data!$A$2)*B1064-data!$F$2*data!$E$4)/(B1064^3+(data!$E$4+data!$C$2)*B1064^2+(data!$E$4*data!$C$2-data!$R$2)*B1064-data!$E$4*data!$F$2))</f>
        <v>30.82439327499872</v>
      </c>
      <c r="E1064" s="18">
        <f>IF(OR(A1064&lt;data!$G$2,A1064 &gt;data!$H$2),"",A1064)</f>
        <v>12.109999999999786</v>
      </c>
      <c r="F1064" s="19">
        <f t="shared" si="76"/>
        <v>30.824399197247232</v>
      </c>
      <c r="G1064" s="19">
        <f t="shared" si="78"/>
        <v>30.82439327499872</v>
      </c>
      <c r="H1064" s="4" t="str">
        <f t="shared" si="79"/>
        <v/>
      </c>
      <c r="I1064" s="4" t="e">
        <f>VLOOKUP(ROUND(A1064,2),data!$B$6:$C$209,2,0)</f>
        <v>#N/A</v>
      </c>
      <c r="J1064" s="4"/>
    </row>
    <row r="1065" spans="1:10" x14ac:dyDescent="0.2">
      <c r="A1065" s="17">
        <f>A1064+data!$I$2</f>
        <v>12.119999999999786</v>
      </c>
      <c r="B1065" s="17">
        <f t="shared" si="77"/>
        <v>7.5857757502955454E-13</v>
      </c>
      <c r="C1065" s="17">
        <f>(-data!$B$2)*((B1065^3+data!$D$4*B1065^2-(data!$F$2+data!$D$4*data!$A$2)*B1065-data!$F$2*data!$D$4)/(B1065^3+(data!$D$4+data!$C$2)*B1065^2+(data!$D$4*data!$C$2-data!$R$2)*B1065-data!$D$4*data!$F$2))</f>
        <v>31.483139548710582</v>
      </c>
      <c r="D1065" s="4">
        <f>(-data!$B$2)*((B1065^3+data!$E$4*B1065^2-(data!$F$2+data!$E$4*data!$A$2)*B1065-data!$F$2*data!$E$4)/(B1065^3+(data!$E$4+data!$C$2)*B1065^2+(data!$E$4*data!$C$2-data!$R$2)*B1065-data!$E$4*data!$F$2))</f>
        <v>31.483133597462619</v>
      </c>
      <c r="E1065" s="18">
        <f>IF(OR(A1065&lt;data!$G$2,A1065 &gt;data!$H$2),"",A1065)</f>
        <v>12.119999999999786</v>
      </c>
      <c r="F1065" s="19">
        <f t="shared" si="76"/>
        <v>31.483139548710582</v>
      </c>
      <c r="G1065" s="19">
        <f t="shared" si="78"/>
        <v>31.483133597462619</v>
      </c>
      <c r="H1065" s="4" t="str">
        <f t="shared" si="79"/>
        <v/>
      </c>
      <c r="I1065" s="4" t="e">
        <f>VLOOKUP(ROUND(A1065,2),data!$B$6:$C$209,2,0)</f>
        <v>#N/A</v>
      </c>
      <c r="J1065" s="4"/>
    </row>
    <row r="1066" spans="1:10" x14ac:dyDescent="0.2">
      <c r="A1066" s="17">
        <f>A1065+data!$I$2</f>
        <v>12.129999999999786</v>
      </c>
      <c r="B1066" s="17">
        <f t="shared" si="77"/>
        <v>7.4131024130127996E-13</v>
      </c>
      <c r="C1066" s="17">
        <f>(-data!$B$2)*((B1066^3+data!$D$4*B1066^2-(data!$F$2+data!$D$4*data!$A$2)*B1066-data!$F$2*data!$D$4)/(B1066^3+(data!$D$4+data!$C$2)*B1066^2+(data!$D$4*data!$C$2-data!$R$2)*B1066-data!$D$4*data!$F$2))</f>
        <v>32.168433326658025</v>
      </c>
      <c r="D1066" s="4">
        <f>(-data!$B$2)*((B1066^3+data!$E$4*B1066^2-(data!$F$2+data!$E$4*data!$A$2)*B1066-data!$F$2*data!$E$4)/(B1066^3+(data!$E$4+data!$C$2)*B1066^2+(data!$E$4*data!$C$2-data!$R$2)*B1066-data!$E$4*data!$F$2))</f>
        <v>32.168427340754555</v>
      </c>
      <c r="E1066" s="18">
        <f>IF(OR(A1066&lt;data!$G$2,A1066 &gt;data!$H$2),"",A1066)</f>
        <v>12.129999999999786</v>
      </c>
      <c r="F1066" s="19">
        <f t="shared" si="76"/>
        <v>32.168433326658025</v>
      </c>
      <c r="G1066" s="19">
        <f t="shared" si="78"/>
        <v>32.168427340754555</v>
      </c>
      <c r="H1066" s="4" t="str">
        <f t="shared" si="79"/>
        <v/>
      </c>
      <c r="I1066" s="4" t="e">
        <f>VLOOKUP(ROUND(A1066,2),data!$B$6:$C$209,2,0)</f>
        <v>#N/A</v>
      </c>
      <c r="J1066" s="4"/>
    </row>
    <row r="1067" spans="1:10" x14ac:dyDescent="0.2">
      <c r="A1067" s="17">
        <f>A1066+data!$I$2</f>
        <v>12.139999999999786</v>
      </c>
      <c r="B1067" s="17">
        <f t="shared" si="77"/>
        <v>7.2443596007534691E-13</v>
      </c>
      <c r="C1067" s="17">
        <f>(-data!$B$2)*((B1067^3+data!$D$4*B1067^2-(data!$F$2+data!$D$4*data!$A$2)*B1067-data!$F$2*data!$D$4)/(B1067^3+(data!$D$4+data!$C$2)*B1067^2+(data!$D$4*data!$C$2-data!$R$2)*B1067-data!$D$4*data!$F$2))</f>
        <v>32.881726096310608</v>
      </c>
      <c r="D1067" s="4">
        <f>(-data!$B$2)*((B1067^3+data!$E$4*B1067^2-(data!$F$2+data!$E$4*data!$A$2)*B1067-data!$F$2*data!$E$4)/(B1067^3+(data!$E$4+data!$C$2)*B1067^2+(data!$E$4*data!$C$2-data!$R$2)*B1067-data!$E$4*data!$F$2))</f>
        <v>32.881720069818314</v>
      </c>
      <c r="E1067" s="18">
        <f>IF(OR(A1067&lt;data!$G$2,A1067 &gt;data!$H$2),"",A1067)</f>
        <v>12.139999999999786</v>
      </c>
      <c r="F1067" s="19">
        <f t="shared" si="76"/>
        <v>32.881726096310608</v>
      </c>
      <c r="G1067" s="19">
        <f t="shared" si="78"/>
        <v>32.881720069818314</v>
      </c>
      <c r="H1067" s="4" t="str">
        <f t="shared" si="79"/>
        <v/>
      </c>
      <c r="I1067" s="4" t="e">
        <f>VLOOKUP(ROUND(A1067,2),data!$B$6:$C$209,2,0)</f>
        <v>#N/A</v>
      </c>
      <c r="J1067" s="4"/>
    </row>
    <row r="1068" spans="1:10" x14ac:dyDescent="0.2">
      <c r="A1068" s="17">
        <f>A1067+data!$I$2</f>
        <v>12.149999999999785</v>
      </c>
      <c r="B1068" s="17">
        <f t="shared" si="77"/>
        <v>7.0794578438448675E-13</v>
      </c>
      <c r="C1068" s="17">
        <f>(-data!$B$2)*((B1068^3+data!$D$4*B1068^2-(data!$F$2+data!$D$4*data!$A$2)*B1068-data!$F$2*data!$D$4)/(B1068^3+(data!$D$4+data!$C$2)*B1068^2+(data!$D$4*data!$C$2-data!$R$2)*B1068-data!$D$4*data!$F$2))</f>
        <v>33.62456853187075</v>
      </c>
      <c r="D1068" s="4">
        <f>(-data!$B$2)*((B1068^3+data!$E$4*B1068^2-(data!$F$2+data!$E$4*data!$A$2)*B1068-data!$F$2*data!$E$4)/(B1068^3+(data!$E$4+data!$C$2)*B1068^2+(data!$E$4*data!$C$2-data!$R$2)*B1068-data!$E$4*data!$F$2))</f>
        <v>33.62456245855082</v>
      </c>
      <c r="E1068" s="18">
        <f>IF(OR(A1068&lt;data!$G$2,A1068 &gt;data!$H$2),"",A1068)</f>
        <v>12.149999999999785</v>
      </c>
      <c r="F1068" s="19">
        <f t="shared" si="76"/>
        <v>33.62456853187075</v>
      </c>
      <c r="G1068" s="19">
        <f t="shared" si="78"/>
        <v>33.62456245855082</v>
      </c>
      <c r="H1068" s="4" t="str">
        <f t="shared" si="79"/>
        <v/>
      </c>
      <c r="I1068" s="4" t="e">
        <f>VLOOKUP(ROUND(A1068,2),data!$B$6:$C$209,2,0)</f>
        <v>#N/A</v>
      </c>
      <c r="J1068" s="4"/>
    </row>
    <row r="1069" spans="1:10" x14ac:dyDescent="0.2">
      <c r="A1069" s="17">
        <f>A1068+data!$I$2</f>
        <v>12.159999999999785</v>
      </c>
      <c r="B1069" s="17">
        <f t="shared" si="77"/>
        <v>6.9183097091927737E-13</v>
      </c>
      <c r="C1069" s="17">
        <f>(-data!$B$2)*((B1069^3+data!$D$4*B1069^2-(data!$F$2+data!$D$4*data!$A$2)*B1069-data!$F$2*data!$D$4)/(B1069^3+(data!$D$4+data!$C$2)*B1069^2+(data!$D$4*data!$C$2-data!$R$2)*B1069-data!$D$4*data!$F$2))</f>
        <v>34.398626160924593</v>
      </c>
      <c r="D1069" s="4">
        <f>(-data!$B$2)*((B1069^3+data!$E$4*B1069^2-(data!$F$2+data!$E$4*data!$A$2)*B1069-data!$F$2*data!$E$4)/(B1069^3+(data!$E$4+data!$C$2)*B1069^2+(data!$E$4*data!$C$2-data!$R$2)*B1069-data!$E$4*data!$F$2))</f>
        <v>34.398620034201549</v>
      </c>
      <c r="E1069" s="18">
        <f>IF(OR(A1069&lt;data!$G$2,A1069 &gt;data!$H$2),"",A1069)</f>
        <v>12.159999999999785</v>
      </c>
      <c r="F1069" s="19">
        <f t="shared" si="76"/>
        <v>34.398626160924593</v>
      </c>
      <c r="G1069" s="19">
        <f t="shared" si="78"/>
        <v>34.398620034201549</v>
      </c>
      <c r="H1069" s="4" t="str">
        <f t="shared" si="79"/>
        <v/>
      </c>
      <c r="I1069" s="4" t="e">
        <f>VLOOKUP(ROUND(A1069,2),data!$B$6:$C$209,2,0)</f>
        <v>#N/A</v>
      </c>
      <c r="J1069" s="4"/>
    </row>
    <row r="1070" spans="1:10" x14ac:dyDescent="0.2">
      <c r="A1070" s="17">
        <f>A1069+data!$I$2</f>
        <v>12.169999999999785</v>
      </c>
      <c r="B1070" s="17">
        <f t="shared" si="77"/>
        <v>6.7608297539231493E-13</v>
      </c>
      <c r="C1070" s="17">
        <f>(-data!$B$2)*((B1070^3+data!$D$4*B1070^2-(data!$F$2+data!$D$4*data!$A$2)*B1070-data!$F$2*data!$D$4)/(B1070^3+(data!$D$4+data!$C$2)*B1070^2+(data!$D$4*data!$C$2-data!$R$2)*B1070-data!$D$4*data!$F$2))</f>
        <v>35.205690214158864</v>
      </c>
      <c r="D1070" s="4">
        <f>(-data!$B$2)*((B1070^3+data!$E$4*B1070^2-(data!$F$2+data!$E$4*data!$A$2)*B1070-data!$F$2*data!$E$4)/(B1070^3+(data!$E$4+data!$C$2)*B1070^2+(data!$E$4*data!$C$2-data!$R$2)*B1070-data!$E$4*data!$F$2))</f>
        <v>35.205684027085852</v>
      </c>
      <c r="E1070" s="18">
        <f>IF(OR(A1070&lt;data!$G$2,A1070 &gt;data!$H$2),"",A1070)</f>
        <v>12.169999999999785</v>
      </c>
      <c r="F1070" s="19">
        <f t="shared" si="76"/>
        <v>35.205690214158864</v>
      </c>
      <c r="G1070" s="19">
        <f t="shared" si="78"/>
        <v>35.205684027085852</v>
      </c>
      <c r="H1070" s="4" t="str">
        <f t="shared" si="79"/>
        <v/>
      </c>
      <c r="I1070" s="4" t="e">
        <f>VLOOKUP(ROUND(A1070,2),data!$B$6:$C$209,2,0)</f>
        <v>#N/A</v>
      </c>
      <c r="J1070" s="4"/>
    </row>
    <row r="1071" spans="1:10" x14ac:dyDescent="0.2">
      <c r="A1071" s="17">
        <f>A1070+data!$I$2</f>
        <v>12.179999999999785</v>
      </c>
      <c r="B1071" s="17">
        <f t="shared" si="77"/>
        <v>6.6069344800792165E-13</v>
      </c>
      <c r="C1071" s="17">
        <f>(-data!$B$2)*((B1071^3+data!$D$4*B1071^2-(data!$F$2+data!$D$4*data!$A$2)*B1071-data!$F$2*data!$D$4)/(B1071^3+(data!$D$4+data!$C$2)*B1071^2+(data!$D$4*data!$C$2-data!$R$2)*B1071-data!$D$4*data!$F$2))</f>
        <v>36.047689729481739</v>
      </c>
      <c r="D1071" s="4">
        <f>(-data!$B$2)*((B1071^3+data!$E$4*B1071^2-(data!$F$2+data!$E$4*data!$A$2)*B1071-data!$F$2*data!$E$4)/(B1071^3+(data!$E$4+data!$C$2)*B1071^2+(data!$E$4*data!$C$2-data!$R$2)*B1071-data!$E$4*data!$F$2))</f>
        <v>36.047683474701948</v>
      </c>
      <c r="E1071" s="18">
        <f>IF(OR(A1071&lt;data!$G$2,A1071 &gt;data!$H$2),"",A1071)</f>
        <v>12.179999999999785</v>
      </c>
      <c r="F1071" s="19">
        <f t="shared" si="76"/>
        <v>36.047689729481739</v>
      </c>
      <c r="G1071" s="19">
        <f t="shared" si="78"/>
        <v>36.047683474701948</v>
      </c>
      <c r="H1071" s="4" t="str">
        <f t="shared" si="79"/>
        <v/>
      </c>
      <c r="I1071" s="4" t="e">
        <f>VLOOKUP(ROUND(A1071,2),data!$B$6:$C$209,2,0)</f>
        <v>#N/A</v>
      </c>
      <c r="J1071" s="4"/>
    </row>
    <row r="1072" spans="1:10" x14ac:dyDescent="0.2">
      <c r="A1072" s="17">
        <f>A1071+data!$I$2</f>
        <v>12.189999999999785</v>
      </c>
      <c r="B1072" s="17">
        <f t="shared" si="77"/>
        <v>6.456542290349738E-13</v>
      </c>
      <c r="C1072" s="17">
        <f>(-data!$B$2)*((B1072^3+data!$D$4*B1072^2-(data!$F$2+data!$D$4*data!$A$2)*B1072-data!$F$2*data!$D$4)/(B1072^3+(data!$D$4+data!$C$2)*B1072^2+(data!$D$4*data!$C$2-data!$R$2)*B1072-data!$D$4*data!$F$2))</f>
        <v>36.926705083074268</v>
      </c>
      <c r="D1072" s="4">
        <f>(-data!$B$2)*((B1072^3+data!$E$4*B1072^2-(data!$F$2+data!$E$4*data!$A$2)*B1072-data!$F$2*data!$E$4)/(B1072^3+(data!$E$4+data!$C$2)*B1072^2+(data!$E$4*data!$C$2-data!$R$2)*B1072-data!$E$4*data!$F$2))</f>
        <v>36.926698752777959</v>
      </c>
      <c r="E1072" s="18">
        <f>IF(OR(A1072&lt;data!$G$2,A1072 &gt;data!$H$2),"",A1072)</f>
        <v>12.189999999999785</v>
      </c>
      <c r="F1072" s="19">
        <f t="shared" si="76"/>
        <v>36.926705083074268</v>
      </c>
      <c r="G1072" s="19">
        <f t="shared" si="78"/>
        <v>36.926698752777959</v>
      </c>
      <c r="H1072" s="4" t="str">
        <f t="shared" si="79"/>
        <v/>
      </c>
      <c r="I1072" s="4" t="e">
        <f>VLOOKUP(ROUND(A1072,2),data!$B$6:$C$209,2,0)</f>
        <v>#N/A</v>
      </c>
      <c r="J1072" s="4"/>
    </row>
    <row r="1073" spans="1:10" x14ac:dyDescent="0.2">
      <c r="A1073" s="17">
        <f>A1072+data!$I$2</f>
        <v>12.199999999999784</v>
      </c>
      <c r="B1073" s="17">
        <f t="shared" si="77"/>
        <v>6.3095734448050433E-13</v>
      </c>
      <c r="C1073" s="17">
        <f>(-data!$B$2)*((B1073^3+data!$D$4*B1073^2-(data!$F$2+data!$D$4*data!$A$2)*B1073-data!$F$2*data!$D$4)/(B1073^3+(data!$D$4+data!$C$2)*B1073^2+(data!$D$4*data!$C$2-data!$R$2)*B1073-data!$D$4*data!$F$2))</f>
        <v>37.844983147558629</v>
      </c>
      <c r="D1073" s="4">
        <f>(-data!$B$2)*((B1073^3+data!$E$4*B1073^2-(data!$F$2+data!$E$4*data!$A$2)*B1073-data!$F$2*data!$E$4)/(B1073^3+(data!$E$4+data!$C$2)*B1073^2+(data!$E$4*data!$C$2-data!$R$2)*B1073-data!$E$4*data!$F$2))</f>
        <v>37.844976733435033</v>
      </c>
      <c r="E1073" s="18">
        <f>IF(OR(A1073&lt;data!$G$2,A1073 &gt;data!$H$2),"",A1073)</f>
        <v>12.199999999999784</v>
      </c>
      <c r="F1073" s="19">
        <f t="shared" si="76"/>
        <v>37.844983147558629</v>
      </c>
      <c r="G1073" s="19">
        <f t="shared" si="78"/>
        <v>37.844976733435033</v>
      </c>
      <c r="H1073" s="4" t="str">
        <f t="shared" si="79"/>
        <v/>
      </c>
      <c r="I1073" s="4" t="e">
        <f>VLOOKUP(ROUND(A1073,2),data!$B$6:$C$209,2,0)</f>
        <v>#N/A</v>
      </c>
      <c r="J1073" s="4"/>
    </row>
    <row r="1074" spans="1:10" x14ac:dyDescent="0.2">
      <c r="A1074" s="17">
        <f>A1073+data!$I$2</f>
        <v>12.209999999999784</v>
      </c>
      <c r="B1074" s="17">
        <f t="shared" si="77"/>
        <v>6.1659500186178621E-13</v>
      </c>
      <c r="C1074" s="17">
        <f>(-data!$B$2)*((B1074^3+data!$D$4*B1074^2-(data!$F$2+data!$D$4*data!$A$2)*B1074-data!$F$2*data!$D$4)/(B1074^3+(data!$D$4+data!$C$2)*B1074^2+(data!$D$4*data!$C$2-data!$R$2)*B1074-data!$D$4*data!$F$2))</f>
        <v>38.804954310222371</v>
      </c>
      <c r="D1074" s="4">
        <f>(-data!$B$2)*((B1074^3+data!$E$4*B1074^2-(data!$F$2+data!$E$4*data!$A$2)*B1074-data!$F$2*data!$E$4)/(B1074^3+(data!$E$4+data!$C$2)*B1074^2+(data!$E$4*data!$C$2-data!$R$2)*B1074-data!$E$4*data!$F$2))</f>
        <v>38.804947803405767</v>
      </c>
      <c r="E1074" s="18">
        <f>IF(OR(A1074&lt;data!$G$2,A1074 &gt;data!$H$2),"",A1074)</f>
        <v>12.209999999999784</v>
      </c>
      <c r="F1074" s="19">
        <f t="shared" si="76"/>
        <v>38.804954310222371</v>
      </c>
      <c r="G1074" s="19">
        <f t="shared" si="78"/>
        <v>38.804947803405767</v>
      </c>
      <c r="H1074" s="4" t="str">
        <f t="shared" si="79"/>
        <v/>
      </c>
      <c r="I1074" s="4" t="e">
        <f>VLOOKUP(ROUND(A1074,2),data!$B$6:$C$209,2,0)</f>
        <v>#N/A</v>
      </c>
      <c r="J1074" s="4"/>
    </row>
    <row r="1075" spans="1:10" x14ac:dyDescent="0.2">
      <c r="A1075" s="17">
        <f>A1074+data!$I$2</f>
        <v>12.219999999999784</v>
      </c>
      <c r="B1075" s="17">
        <f t="shared" si="77"/>
        <v>6.0255958607465499E-13</v>
      </c>
      <c r="C1075" s="17">
        <f>(-data!$B$2)*((B1075^3+data!$D$4*B1075^2-(data!$F$2+data!$D$4*data!$A$2)*B1075-data!$F$2*data!$D$4)/(B1075^3+(data!$D$4+data!$C$2)*B1075^2+(data!$D$4*data!$C$2-data!$R$2)*B1075-data!$D$4*data!$F$2))</f>
        <v>39.809251623144469</v>
      </c>
      <c r="D1075" s="4">
        <f>(-data!$B$2)*((B1075^3+data!$E$4*B1075^2-(data!$F$2+data!$E$4*data!$A$2)*B1075-data!$F$2*data!$E$4)/(B1075^3+(data!$E$4+data!$C$2)*B1075^2+(data!$E$4*data!$C$2-data!$R$2)*B1075-data!$E$4*data!$F$2))</f>
        <v>39.809245014153674</v>
      </c>
      <c r="E1075" s="18">
        <f>IF(OR(A1075&lt;data!$G$2,A1075 &gt;data!$H$2),"",A1075)</f>
        <v>12.219999999999784</v>
      </c>
      <c r="F1075" s="19">
        <f t="shared" si="76"/>
        <v>39.809251623144469</v>
      </c>
      <c r="G1075" s="19">
        <f t="shared" si="78"/>
        <v>39.809245014153674</v>
      </c>
      <c r="H1075" s="4" t="str">
        <f t="shared" si="79"/>
        <v/>
      </c>
      <c r="I1075" s="4" t="e">
        <f>VLOOKUP(ROUND(A1075,2),data!$B$6:$C$209,2,0)</f>
        <v>#N/A</v>
      </c>
      <c r="J1075" s="4"/>
    </row>
    <row r="1076" spans="1:10" x14ac:dyDescent="0.2">
      <c r="A1076" s="17">
        <f>A1075+data!$I$2</f>
        <v>12.229999999999784</v>
      </c>
      <c r="B1076" s="17">
        <f t="shared" si="77"/>
        <v>5.8884365535588161E-13</v>
      </c>
      <c r="C1076" s="17">
        <f>(-data!$B$2)*((B1076^3+data!$D$4*B1076^2-(data!$F$2+data!$D$4*data!$A$2)*B1076-data!$F$2*data!$D$4)/(B1076^3+(data!$D$4+data!$C$2)*B1076^2+(data!$D$4*data!$C$2-data!$R$2)*B1076-data!$D$4*data!$F$2))</f>
        <v>40.860732403441787</v>
      </c>
      <c r="D1076" s="4">
        <f>(-data!$B$2)*((B1076^3+data!$E$4*B1076^2-(data!$F$2+data!$E$4*data!$A$2)*B1076-data!$F$2*data!$E$4)/(B1076^3+(data!$E$4+data!$C$2)*B1076^2+(data!$E$4*data!$C$2-data!$R$2)*B1076-data!$E$4*data!$F$2))</f>
        <v>40.860725682111998</v>
      </c>
      <c r="E1076" s="18">
        <f>IF(OR(A1076&lt;data!$G$2,A1076 &gt;data!$H$2),"",A1076)</f>
        <v>12.229999999999784</v>
      </c>
      <c r="F1076" s="19">
        <f t="shared" si="76"/>
        <v>40.860732403441787</v>
      </c>
      <c r="G1076" s="19">
        <f t="shared" si="78"/>
        <v>40.860725682111998</v>
      </c>
      <c r="H1076" s="4" t="str">
        <f t="shared" si="79"/>
        <v/>
      </c>
      <c r="I1076" s="4" t="e">
        <f>VLOOKUP(ROUND(A1076,2),data!$B$6:$C$209,2,0)</f>
        <v>#N/A</v>
      </c>
      <c r="J1076" s="4"/>
    </row>
    <row r="1077" spans="1:10" x14ac:dyDescent="0.2">
      <c r="A1077" s="17">
        <f>A1076+data!$I$2</f>
        <v>12.239999999999783</v>
      </c>
      <c r="B1077" s="17">
        <f t="shared" si="77"/>
        <v>5.7543993733744294E-13</v>
      </c>
      <c r="C1077" s="17">
        <f>(-data!$B$2)*((B1077^3+data!$D$4*B1077^2-(data!$F$2+data!$D$4*data!$A$2)*B1077-data!$F$2*data!$D$4)/(B1077^3+(data!$D$4+data!$C$2)*B1077^2+(data!$D$4*data!$C$2-data!$R$2)*B1077-data!$D$4*data!$F$2))</f>
        <v>41.96250265732278</v>
      </c>
      <c r="D1077" s="4">
        <f>(-data!$B$2)*((B1077^3+data!$E$4*B1077^2-(data!$F$2+data!$E$4*data!$A$2)*B1077-data!$F$2*data!$E$4)/(B1077^3+(data!$E$4+data!$C$2)*B1077^2+(data!$E$4*data!$C$2-data!$R$2)*B1077-data!$E$4*data!$F$2))</f>
        <v>41.962495812728548</v>
      </c>
      <c r="E1077" s="18">
        <f>IF(OR(A1077&lt;data!$G$2,A1077 &gt;data!$H$2),"",A1077)</f>
        <v>12.239999999999783</v>
      </c>
      <c r="F1077" s="19">
        <f t="shared" si="76"/>
        <v>41.96250265732278</v>
      </c>
      <c r="G1077" s="19">
        <f t="shared" si="78"/>
        <v>41.962495812728548</v>
      </c>
      <c r="H1077" s="4" t="str">
        <f t="shared" si="79"/>
        <v/>
      </c>
      <c r="I1077" s="4" t="e">
        <f>VLOOKUP(ROUND(A1077,2),data!$B$6:$C$209,2,0)</f>
        <v>#N/A</v>
      </c>
      <c r="J1077" s="4"/>
    </row>
    <row r="1078" spans="1:10" x14ac:dyDescent="0.2">
      <c r="A1078" s="17">
        <f>A1077+data!$I$2</f>
        <v>12.249999999999783</v>
      </c>
      <c r="B1078" s="17">
        <f t="shared" si="77"/>
        <v>5.6234132519062864E-13</v>
      </c>
      <c r="C1078" s="17">
        <f>(-data!$B$2)*((B1078^3+data!$D$4*B1078^2-(data!$F$2+data!$D$4*data!$A$2)*B1078-data!$F$2*data!$D$4)/(B1078^3+(data!$D$4+data!$C$2)*B1078^2+(data!$D$4*data!$C$2-data!$R$2)*B1078-data!$D$4*data!$F$2))</f>
        <v>43.11794476821693</v>
      </c>
      <c r="D1078" s="4">
        <f>(-data!$B$2)*((B1078^3+data!$E$4*B1078^2-(data!$F$2+data!$E$4*data!$A$2)*B1078-data!$F$2*data!$E$4)/(B1078^3+(data!$E$4+data!$C$2)*B1078^2+(data!$E$4*data!$C$2-data!$R$2)*B1078-data!$E$4*data!$F$2))</f>
        <v>43.117937788585046</v>
      </c>
      <c r="E1078" s="18">
        <f>IF(OR(A1078&lt;data!$G$2,A1078 &gt;data!$H$2),"",A1078)</f>
        <v>12.249999999999783</v>
      </c>
      <c r="F1078" s="19">
        <f t="shared" si="76"/>
        <v>43.11794476821693</v>
      </c>
      <c r="G1078" s="19">
        <f t="shared" si="78"/>
        <v>43.117937788585046</v>
      </c>
      <c r="H1078" s="4" t="str">
        <f t="shared" si="79"/>
        <v/>
      </c>
      <c r="I1078" s="4" t="e">
        <f>VLOOKUP(ROUND(A1078,2),data!$B$6:$C$209,2,0)</f>
        <v>#N/A</v>
      </c>
      <c r="J1078" s="4"/>
    </row>
    <row r="1079" spans="1:10" x14ac:dyDescent="0.2">
      <c r="A1079" s="17">
        <f>A1078+data!$I$2</f>
        <v>12.259999999999783</v>
      </c>
      <c r="B1079" s="17">
        <f t="shared" si="77"/>
        <v>5.4954087385789783E-13</v>
      </c>
      <c r="C1079" s="17">
        <f>(-data!$B$2)*((B1079^3+data!$D$4*B1079^2-(data!$F$2+data!$D$4*data!$A$2)*B1079-data!$F$2*data!$D$4)/(B1079^3+(data!$D$4+data!$C$2)*B1079^2+(data!$D$4*data!$C$2-data!$R$2)*B1079-data!$D$4*data!$F$2))</f>
        <v>44.33074896949126</v>
      </c>
      <c r="D1079" s="4">
        <f>(-data!$B$2)*((B1079^3+data!$E$4*B1079^2-(data!$F$2+data!$E$4*data!$A$2)*B1079-data!$F$2*data!$E$4)/(B1079^3+(data!$E$4+data!$C$2)*B1079^2+(data!$E$4*data!$C$2-data!$R$2)*B1079-data!$E$4*data!$F$2))</f>
        <v>44.330741842101624</v>
      </c>
      <c r="E1079" s="18">
        <f>IF(OR(A1079&lt;data!$G$2,A1079 &gt;data!$H$2),"",A1079)</f>
        <v>12.259999999999783</v>
      </c>
      <c r="F1079" s="19">
        <f t="shared" si="76"/>
        <v>44.33074896949126</v>
      </c>
      <c r="G1079" s="19">
        <f t="shared" si="78"/>
        <v>44.330741842101624</v>
      </c>
      <c r="H1079" s="4" t="str">
        <f t="shared" si="79"/>
        <v/>
      </c>
      <c r="I1079" s="4" t="e">
        <f>VLOOKUP(ROUND(A1079,2),data!$B$6:$C$209,2,0)</f>
        <v>#N/A</v>
      </c>
      <c r="J1079" s="4"/>
    </row>
    <row r="1080" spans="1:10" x14ac:dyDescent="0.2">
      <c r="A1080" s="17">
        <f>A1079+data!$I$2</f>
        <v>12.269999999999783</v>
      </c>
      <c r="B1080" s="17">
        <f t="shared" si="77"/>
        <v>5.370317963705198E-13</v>
      </c>
      <c r="C1080" s="17">
        <f>(-data!$B$2)*((B1080^3+data!$D$4*B1080^2-(data!$F$2+data!$D$4*data!$A$2)*B1080-data!$F$2*data!$D$4)/(B1080^3+(data!$D$4+data!$C$2)*B1080^2+(data!$D$4*data!$C$2-data!$R$2)*B1080-data!$D$4*data!$F$2))</f>
        <v>45.604949219330919</v>
      </c>
      <c r="D1080" s="4">
        <f>(-data!$B$2)*((B1080^3+data!$E$4*B1080^2-(data!$F$2+data!$E$4*data!$A$2)*B1080-data!$F$2*data!$E$4)/(B1080^3+(data!$E$4+data!$C$2)*B1080^2+(data!$E$4*data!$C$2-data!$R$2)*B1080-data!$E$4*data!$F$2))</f>
        <v>45.604941930403861</v>
      </c>
      <c r="E1080" s="18">
        <f>IF(OR(A1080&lt;data!$G$2,A1080 &gt;data!$H$2),"",A1080)</f>
        <v>12.269999999999783</v>
      </c>
      <c r="F1080" s="19">
        <f t="shared" si="76"/>
        <v>45.604949219330919</v>
      </c>
      <c r="G1080" s="19">
        <f t="shared" si="78"/>
        <v>45.604941930403861</v>
      </c>
      <c r="H1080" s="4" t="str">
        <f t="shared" si="79"/>
        <v/>
      </c>
      <c r="I1080" s="4" t="e">
        <f>VLOOKUP(ROUND(A1080,2),data!$B$6:$C$209,2,0)</f>
        <v>#N/A</v>
      </c>
      <c r="J1080" s="4"/>
    </row>
    <row r="1081" spans="1:10" x14ac:dyDescent="0.2">
      <c r="A1081" s="17">
        <f>A1080+data!$I$2</f>
        <v>12.279999999999783</v>
      </c>
      <c r="B1081" s="17">
        <f t="shared" si="77"/>
        <v>5.2480746025003371E-13</v>
      </c>
      <c r="C1081" s="17">
        <f>(-data!$B$2)*((B1081^3+data!$D$4*B1081^2-(data!$F$2+data!$D$4*data!$A$2)*B1081-data!$F$2*data!$D$4)/(B1081^3+(data!$D$4+data!$C$2)*B1081^2+(data!$D$4*data!$C$2-data!$R$2)*B1081-data!$D$4*data!$F$2))</f>
        <v>46.944964213287435</v>
      </c>
      <c r="D1081" s="4">
        <f>(-data!$B$2)*((B1081^3+data!$E$4*B1081^2-(data!$F$2+data!$E$4*data!$A$2)*B1081-data!$F$2*data!$E$4)/(B1081^3+(data!$E$4+data!$C$2)*B1081^2+(data!$E$4*data!$C$2-data!$R$2)*B1081-data!$E$4*data!$F$2))</f>
        <v>46.94495674785486</v>
      </c>
      <c r="E1081" s="18">
        <f>IF(OR(A1081&lt;data!$G$2,A1081 &gt;data!$H$2),"",A1081)</f>
        <v>12.279999999999783</v>
      </c>
      <c r="F1081" s="19">
        <f t="shared" si="76"/>
        <v>46.944964213287435</v>
      </c>
      <c r="G1081" s="19">
        <f t="shared" si="78"/>
        <v>46.94495674785486</v>
      </c>
      <c r="H1081" s="4" t="str">
        <f t="shared" si="79"/>
        <v/>
      </c>
      <c r="I1081" s="4" t="e">
        <f>VLOOKUP(ROUND(A1081,2),data!$B$6:$C$209,2,0)</f>
        <v>#N/A</v>
      </c>
      <c r="J1081" s="4"/>
    </row>
    <row r="1082" spans="1:10" x14ac:dyDescent="0.2">
      <c r="A1082" s="17">
        <f>A1081+data!$I$2</f>
        <v>12.289999999999782</v>
      </c>
      <c r="B1082" s="17">
        <f t="shared" si="77"/>
        <v>5.1286138399162005E-13</v>
      </c>
      <c r="C1082" s="17">
        <f>(-data!$B$2)*((B1082^3+data!$D$4*B1082^2-(data!$F$2+data!$D$4*data!$A$2)*B1082-data!$F$2*data!$D$4)/(B1082^3+(data!$D$4+data!$C$2)*B1082^2+(data!$D$4*data!$C$2-data!$R$2)*B1082-data!$D$4*data!$F$2))</f>
        <v>48.355644413871552</v>
      </c>
      <c r="D1082" s="4">
        <f>(-data!$B$2)*((B1082^3+data!$E$4*B1082^2-(data!$F$2+data!$E$4*data!$A$2)*B1082-data!$F$2*data!$E$4)/(B1082^3+(data!$E$4+data!$C$2)*B1082^2+(data!$E$4*data!$C$2-data!$R$2)*B1082-data!$E$4*data!$F$2))</f>
        <v>48.355636755629241</v>
      </c>
      <c r="E1082" s="18">
        <f>IF(OR(A1082&lt;data!$G$2,A1082 &gt;data!$H$2),"",A1082)</f>
        <v>12.289999999999782</v>
      </c>
      <c r="F1082" s="19">
        <f t="shared" si="76"/>
        <v>48.355644413871552</v>
      </c>
      <c r="G1082" s="19">
        <f t="shared" si="78"/>
        <v>48.355636755629241</v>
      </c>
      <c r="H1082" s="4" t="str">
        <f t="shared" si="79"/>
        <v/>
      </c>
      <c r="I1082" s="4" t="e">
        <f>VLOOKUP(ROUND(A1082,2),data!$B$6:$C$209,2,0)</f>
        <v>#N/A</v>
      </c>
      <c r="J1082" s="4"/>
    </row>
    <row r="1083" spans="1:10" x14ac:dyDescent="0.2">
      <c r="A1083" s="17">
        <f>A1082+data!$I$2</f>
        <v>12.299999999999782</v>
      </c>
      <c r="B1083" s="17">
        <f t="shared" si="77"/>
        <v>5.0118723362752168E-13</v>
      </c>
      <c r="C1083" s="17">
        <f>(-data!$B$2)*((B1083^3+data!$D$4*B1083^2-(data!$F$2+data!$D$4*data!$A$2)*B1083-data!$F$2*data!$D$4)/(B1083^3+(data!$D$4+data!$C$2)*B1083^2+(data!$D$4*data!$C$2-data!$R$2)*B1083-data!$D$4*data!$F$2))</f>
        <v>49.842326152896582</v>
      </c>
      <c r="D1083" s="4">
        <f>(-data!$B$2)*((B1083^3+data!$E$4*B1083^2-(data!$F$2+data!$E$4*data!$A$2)*B1083-data!$F$2*data!$E$4)/(B1083^3+(data!$E$4+data!$C$2)*B1083^2+(data!$E$4*data!$C$2-data!$R$2)*B1083-data!$E$4*data!$F$2))</f>
        <v>49.842318284034363</v>
      </c>
      <c r="E1083" s="18">
        <f>IF(OR(A1083&lt;data!$G$2,A1083 &gt;data!$H$2),"",A1083)</f>
        <v>12.299999999999782</v>
      </c>
      <c r="F1083" s="19">
        <f t="shared" si="76"/>
        <v>49.842326152896582</v>
      </c>
      <c r="G1083" s="19">
        <f t="shared" si="78"/>
        <v>49.842318284034363</v>
      </c>
      <c r="H1083" s="4" t="str">
        <f t="shared" si="79"/>
        <v/>
      </c>
      <c r="I1083" s="4" t="e">
        <f>VLOOKUP(ROUND(A1083,2),data!$B$6:$C$209,2,0)</f>
        <v>#N/A</v>
      </c>
      <c r="J1083" s="4"/>
    </row>
    <row r="1084" spans="1:10" x14ac:dyDescent="0.2">
      <c r="A1084" s="17">
        <f>A1083+data!$I$2</f>
        <v>12.309999999999782</v>
      </c>
      <c r="B1084" s="17">
        <f t="shared" si="77"/>
        <v>4.8977881936868999E-13</v>
      </c>
      <c r="C1084" s="17">
        <f>(-data!$B$2)*((B1084^3+data!$D$4*B1084^2-(data!$F$2+data!$D$4*data!$A$2)*B1084-data!$F$2*data!$D$4)/(B1084^3+(data!$D$4+data!$C$2)*B1084^2+(data!$D$4*data!$C$2-data!$R$2)*B1084-data!$D$4*data!$F$2))</f>
        <v>51.410894079407399</v>
      </c>
      <c r="D1084" s="4">
        <f>(-data!$B$2)*((B1084^3+data!$E$4*B1084^2-(data!$F$2+data!$E$4*data!$A$2)*B1084-data!$F$2*data!$E$4)/(B1084^3+(data!$E$4+data!$C$2)*B1084^2+(data!$E$4*data!$C$2-data!$R$2)*B1084-data!$E$4*data!$F$2))</f>
        <v>51.410885980413134</v>
      </c>
      <c r="E1084" s="18">
        <f>IF(OR(A1084&lt;data!$G$2,A1084 &gt;data!$H$2),"",A1084)</f>
        <v>12.309999999999782</v>
      </c>
      <c r="F1084" s="19">
        <f t="shared" si="76"/>
        <v>51.410894079407399</v>
      </c>
      <c r="G1084" s="19">
        <f t="shared" si="78"/>
        <v>51.410885980413134</v>
      </c>
      <c r="H1084" s="4" t="str">
        <f t="shared" si="79"/>
        <v/>
      </c>
      <c r="I1084" s="4" t="e">
        <f>VLOOKUP(ROUND(A1084,2),data!$B$6:$C$209,2,0)</f>
        <v>#N/A</v>
      </c>
      <c r="J1084" s="4"/>
    </row>
    <row r="1085" spans="1:10" x14ac:dyDescent="0.2">
      <c r="A1085" s="17">
        <f>A1084+data!$I$2</f>
        <v>12.319999999999782</v>
      </c>
      <c r="B1085" s="17">
        <f t="shared" si="77"/>
        <v>4.7863009232287828E-13</v>
      </c>
      <c r="C1085" s="17">
        <f>(-data!$B$2)*((B1085^3+data!$D$4*B1085^2-(data!$F$2+data!$D$4*data!$A$2)*B1085-data!$F$2*data!$D$4)/(B1085^3+(data!$D$4+data!$C$2)*B1085^2+(data!$D$4*data!$C$2-data!$R$2)*B1085-data!$D$4*data!$F$2))</f>
        <v>53.067853494722904</v>
      </c>
      <c r="D1085" s="4">
        <f>(-data!$B$2)*((B1085^3+data!$E$4*B1085^2-(data!$F$2+data!$E$4*data!$A$2)*B1085-data!$F$2*data!$E$4)/(B1085^3+(data!$E$4+data!$C$2)*B1085^2+(data!$E$4*data!$C$2-data!$R$2)*B1085-data!$E$4*data!$F$2))</f>
        <v>53.067845144155534</v>
      </c>
      <c r="E1085" s="18">
        <f>IF(OR(A1085&lt;data!$G$2,A1085 &gt;data!$H$2),"",A1085)</f>
        <v>12.319999999999782</v>
      </c>
      <c r="F1085" s="19">
        <f t="shared" si="76"/>
        <v>53.067853494722904</v>
      </c>
      <c r="G1085" s="19">
        <f t="shared" si="78"/>
        <v>53.067845144155534</v>
      </c>
      <c r="H1085" s="4" t="str">
        <f t="shared" si="79"/>
        <v/>
      </c>
      <c r="I1085" s="4" t="e">
        <f>VLOOKUP(ROUND(A1085,2),data!$B$6:$C$209,2,0)</f>
        <v>#N/A</v>
      </c>
      <c r="J1085" s="4"/>
    </row>
    <row r="1086" spans="1:10" x14ac:dyDescent="0.2">
      <c r="A1086" s="17">
        <f>A1085+data!$I$2</f>
        <v>12.329999999999782</v>
      </c>
      <c r="B1086" s="17">
        <f t="shared" si="77"/>
        <v>4.6773514128743274E-13</v>
      </c>
      <c r="C1086" s="17">
        <f>(-data!$B$2)*((B1086^3+data!$D$4*B1086^2-(data!$F$2+data!$D$4*data!$A$2)*B1086-data!$F$2*data!$D$4)/(B1086^3+(data!$D$4+data!$C$2)*B1086^2+(data!$D$4*data!$C$2-data!$R$2)*B1086-data!$D$4*data!$F$2))</f>
        <v>54.820414450355557</v>
      </c>
      <c r="D1086" s="4">
        <f>(-data!$B$2)*((B1086^3+data!$E$4*B1086^2-(data!$F$2+data!$E$4*data!$A$2)*B1086-data!$F$2*data!$E$4)/(B1086^3+(data!$E$4+data!$C$2)*B1086^2+(data!$E$4*data!$C$2-data!$R$2)*B1086-data!$E$4*data!$F$2))</f>
        <v>54.820405824581066</v>
      </c>
      <c r="E1086" s="18">
        <f>IF(OR(A1086&lt;data!$G$2,A1086 &gt;data!$H$2),"",A1086)</f>
        <v>12.329999999999782</v>
      </c>
      <c r="F1086" s="19">
        <f t="shared" si="76"/>
        <v>54.820414450355557</v>
      </c>
      <c r="G1086" s="19">
        <f t="shared" si="78"/>
        <v>54.820405824581066</v>
      </c>
      <c r="H1086" s="4" t="str">
        <f t="shared" si="79"/>
        <v/>
      </c>
      <c r="I1086" s="4" t="e">
        <f>VLOOKUP(ROUND(A1086,2),data!$B$6:$C$209,2,0)</f>
        <v>#N/A</v>
      </c>
      <c r="J1086" s="4"/>
    </row>
    <row r="1087" spans="1:10" x14ac:dyDescent="0.2">
      <c r="A1087" s="17">
        <f>A1086+data!$I$2</f>
        <v>12.339999999999781</v>
      </c>
      <c r="B1087" s="17">
        <f t="shared" si="77"/>
        <v>4.5708818961510425E-13</v>
      </c>
      <c r="C1087" s="17">
        <f>(-data!$B$2)*((B1087^3+data!$D$4*B1087^2-(data!$F$2+data!$D$4*data!$A$2)*B1087-data!$F$2*data!$D$4)/(B1087^3+(data!$D$4+data!$C$2)*B1087^2+(data!$D$4*data!$C$2-data!$R$2)*B1087-data!$D$4*data!$F$2))</f>
        <v>56.67658990259855</v>
      </c>
      <c r="D1087" s="4">
        <f>(-data!$B$2)*((B1087^3+data!$E$4*B1087^2-(data!$F$2+data!$E$4*data!$A$2)*B1087-data!$F$2*data!$E$4)/(B1087^3+(data!$E$4+data!$C$2)*B1087^2+(data!$E$4*data!$C$2-data!$R$2)*B1087-data!$E$4*data!$F$2))</f>
        <v>56.676580975481841</v>
      </c>
      <c r="E1087" s="18">
        <f>IF(OR(A1087&lt;data!$G$2,A1087 &gt;data!$H$2),"",A1087)</f>
        <v>12.339999999999781</v>
      </c>
      <c r="F1087" s="19">
        <f t="shared" si="76"/>
        <v>56.67658990259855</v>
      </c>
      <c r="G1087" s="19">
        <f t="shared" si="78"/>
        <v>56.676580975481841</v>
      </c>
      <c r="H1087" s="4" t="str">
        <f t="shared" si="79"/>
        <v/>
      </c>
      <c r="I1087" s="4" t="e">
        <f>VLOOKUP(ROUND(A1087,2),data!$B$6:$C$209,2,0)</f>
        <v>#N/A</v>
      </c>
      <c r="J1087" s="4"/>
    </row>
    <row r="1088" spans="1:10" x14ac:dyDescent="0.2">
      <c r="A1088" s="17">
        <f>A1087+data!$I$2</f>
        <v>12.349999999999781</v>
      </c>
      <c r="B1088" s="17">
        <f t="shared" si="77"/>
        <v>4.4668359215118723E-13</v>
      </c>
      <c r="C1088" s="17">
        <f>(-data!$B$2)*((B1088^3+data!$D$4*B1088^2-(data!$F$2+data!$D$4*data!$A$2)*B1088-data!$F$2*data!$D$4)/(B1088^3+(data!$D$4+data!$C$2)*B1088^2+(data!$D$4*data!$C$2-data!$R$2)*B1088-data!$D$4*data!$F$2))</f>
        <v>58.645310743422577</v>
      </c>
      <c r="D1088" s="4">
        <f>(-data!$B$2)*((B1088^3+data!$E$4*B1088^2-(data!$F$2+data!$E$4*data!$A$2)*B1088-data!$F$2*data!$E$4)/(B1088^3+(data!$E$4+data!$C$2)*B1088^2+(data!$E$4*data!$C$2-data!$R$2)*B1088-data!$E$4*data!$F$2))</f>
        <v>58.645301485966186</v>
      </c>
      <c r="E1088" s="18">
        <f>IF(OR(A1088&lt;data!$G$2,A1088 &gt;data!$H$2),"",A1088)</f>
        <v>12.349999999999781</v>
      </c>
      <c r="F1088" s="19">
        <f t="shared" si="76"/>
        <v>58.645310743422577</v>
      </c>
      <c r="G1088" s="19">
        <f t="shared" si="78"/>
        <v>58.645301485966186</v>
      </c>
      <c r="H1088" s="4" t="str">
        <f t="shared" si="79"/>
        <v/>
      </c>
      <c r="I1088" s="4" t="e">
        <f>VLOOKUP(ROUND(A1088,2),data!$B$6:$C$209,2,0)</f>
        <v>#N/A</v>
      </c>
      <c r="J1088" s="4"/>
    </row>
    <row r="1089" spans="1:10" x14ac:dyDescent="0.2">
      <c r="A1089" s="17">
        <f>A1088+data!$I$2</f>
        <v>12.359999999999781</v>
      </c>
      <c r="B1089" s="17">
        <f t="shared" si="77"/>
        <v>4.3651583224038501E-13</v>
      </c>
      <c r="C1089" s="17">
        <f>(-data!$B$2)*((B1089^3+data!$D$4*B1089^2-(data!$F$2+data!$D$4*data!$A$2)*B1089-data!$F$2*data!$D$4)/(B1089^3+(data!$D$4+data!$C$2)*B1089^2+(data!$D$4*data!$C$2-data!$R$2)*B1089-data!$D$4*data!$F$2))</f>
        <v>60.736561192776087</v>
      </c>
      <c r="D1089" s="4">
        <f>(-data!$B$2)*((B1089^3+data!$E$4*B1089^2-(data!$F$2+data!$E$4*data!$A$2)*B1089-data!$F$2*data!$E$4)/(B1089^3+(data!$E$4+data!$C$2)*B1089^2+(data!$E$4*data!$C$2-data!$R$2)*B1089-data!$E$4*data!$F$2))</f>
        <v>60.736551572694751</v>
      </c>
      <c r="E1089" s="18">
        <f>IF(OR(A1089&lt;data!$G$2,A1089 &gt;data!$H$2),"",A1089)</f>
        <v>12.359999999999781</v>
      </c>
      <c r="F1089" s="19">
        <f t="shared" si="76"/>
        <v>60.736561192776087</v>
      </c>
      <c r="G1089" s="19">
        <f t="shared" si="78"/>
        <v>60.736551572694751</v>
      </c>
      <c r="H1089" s="4" t="str">
        <f t="shared" si="79"/>
        <v/>
      </c>
      <c r="I1089" s="4" t="e">
        <f>VLOOKUP(ROUND(A1089,2),data!$B$6:$C$209,2,0)</f>
        <v>#N/A</v>
      </c>
      <c r="J1089" s="4"/>
    </row>
    <row r="1090" spans="1:10" x14ac:dyDescent="0.2">
      <c r="A1090" s="17">
        <f>A1089+data!$I$2</f>
        <v>12.369999999999781</v>
      </c>
      <c r="B1090" s="17">
        <f t="shared" si="77"/>
        <v>4.2657951880180674E-13</v>
      </c>
      <c r="C1090" s="17">
        <f>(-data!$B$2)*((B1090^3+data!$D$4*B1090^2-(data!$F$2+data!$D$4*data!$A$2)*B1090-data!$F$2*data!$D$4)/(B1090^3+(data!$D$4+data!$C$2)*B1090^2+(data!$D$4*data!$C$2-data!$R$2)*B1090-data!$D$4*data!$F$2))</f>
        <v>62.961538884904812</v>
      </c>
      <c r="D1090" s="4">
        <f>(-data!$B$2)*((B1090^3+data!$E$4*B1090^2-(data!$F$2+data!$E$4*data!$A$2)*B1090-data!$F$2*data!$E$4)/(B1090^3+(data!$E$4+data!$C$2)*B1090^2+(data!$E$4*data!$C$2-data!$R$2)*B1090-data!$E$4*data!$F$2))</f>
        <v>62.961528866122109</v>
      </c>
      <c r="E1090" s="18">
        <f>IF(OR(A1090&lt;data!$G$2,A1090 &gt;data!$H$2),"",A1090)</f>
        <v>12.369999999999781</v>
      </c>
      <c r="F1090" s="19">
        <f t="shared" ref="F1090:F1153" si="80">C1090</f>
        <v>62.961538884904812</v>
      </c>
      <c r="G1090" s="19">
        <f t="shared" si="78"/>
        <v>62.961528866122109</v>
      </c>
      <c r="H1090" s="4" t="str">
        <f t="shared" si="79"/>
        <v/>
      </c>
      <c r="I1090" s="4" t="e">
        <f>VLOOKUP(ROUND(A1090,2),data!$B$6:$C$209,2,0)</f>
        <v>#N/A</v>
      </c>
      <c r="J1090" s="4"/>
    </row>
    <row r="1091" spans="1:10" x14ac:dyDescent="0.2">
      <c r="A1091" s="17">
        <f>A1090+data!$I$2</f>
        <v>12.379999999999781</v>
      </c>
      <c r="B1091" s="17">
        <f t="shared" ref="B1091:B1153" si="81">10^(-A1091)</f>
        <v>4.1686938347054471E-13</v>
      </c>
      <c r="C1091" s="17">
        <f>(-data!$B$2)*((B1091^3+data!$D$4*B1091^2-(data!$F$2+data!$D$4*data!$A$2)*B1091-data!$F$2*data!$D$4)/(B1091^3+(data!$D$4+data!$C$2)*B1091^2+(data!$D$4*data!$C$2-data!$R$2)*B1091-data!$D$4*data!$F$2))</f>
        <v>65.332845067956086</v>
      </c>
      <c r="D1091" s="4">
        <f>(-data!$B$2)*((B1091^3+data!$E$4*B1091^2-(data!$F$2+data!$E$4*data!$A$2)*B1091-data!$F$2*data!$E$4)/(B1091^3+(data!$E$4+data!$C$2)*B1091^2+(data!$E$4*data!$C$2-data!$R$2)*B1091-data!$E$4*data!$F$2))</f>
        <v>65.332834610005818</v>
      </c>
      <c r="E1091" s="18">
        <f>IF(OR(A1091&lt;data!$G$2,A1091 &gt;data!$H$2),"",A1091)</f>
        <v>12.379999999999781</v>
      </c>
      <c r="F1091" s="19">
        <f t="shared" si="80"/>
        <v>65.332845067956086</v>
      </c>
      <c r="G1091" s="19">
        <f t="shared" ref="G1091:G1153" si="82">D1091</f>
        <v>65.332834610005818</v>
      </c>
      <c r="H1091" s="4" t="str">
        <f t="shared" ref="H1091:H1153" si="83">IF(ISERROR(I1091),"",I1091)</f>
        <v/>
      </c>
      <c r="I1091" s="4" t="e">
        <f>VLOOKUP(ROUND(A1091,2),data!$B$6:$C$209,2,0)</f>
        <v>#N/A</v>
      </c>
      <c r="J1091" s="4"/>
    </row>
    <row r="1092" spans="1:10" x14ac:dyDescent="0.2">
      <c r="A1092" s="17">
        <f>A1091+data!$I$2</f>
        <v>12.38999999999978</v>
      </c>
      <c r="B1092" s="17">
        <f t="shared" si="81"/>
        <v>4.073802778043173E-13</v>
      </c>
      <c r="C1092" s="17">
        <f>(-data!$B$2)*((B1092^3+data!$D$4*B1092^2-(data!$F$2+data!$D$4*data!$A$2)*B1092-data!$F$2*data!$D$4)/(B1092^3+(data!$D$4+data!$C$2)*B1092^2+(data!$D$4*data!$C$2-data!$R$2)*B1092-data!$D$4*data!$F$2))</f>
        <v>67.864711739316263</v>
      </c>
      <c r="D1092" s="4">
        <f>(-data!$B$2)*((B1092^3+data!$E$4*B1092^2-(data!$F$2+data!$E$4*data!$A$2)*B1092-data!$F$2*data!$E$4)/(B1092^3+(data!$E$4+data!$C$2)*B1092^2+(data!$E$4*data!$C$2-data!$R$2)*B1092-data!$E$4*data!$F$2))</f>
        <v>67.864700796627005</v>
      </c>
      <c r="E1092" s="18">
        <f>IF(OR(A1092&lt;data!$G$2,A1092 &gt;data!$H$2),"",A1092)</f>
        <v>12.38999999999978</v>
      </c>
      <c r="F1092" s="19">
        <f t="shared" si="80"/>
        <v>67.864711739316263</v>
      </c>
      <c r="G1092" s="19">
        <f t="shared" si="82"/>
        <v>67.864700796627005</v>
      </c>
      <c r="H1092" s="4" t="str">
        <f t="shared" si="83"/>
        <v/>
      </c>
      <c r="I1092" s="4" t="e">
        <f>VLOOKUP(ROUND(A1092,2),data!$B$6:$C$209,2,0)</f>
        <v>#N/A</v>
      </c>
      <c r="J1092" s="4"/>
    </row>
    <row r="1093" spans="1:10" x14ac:dyDescent="0.2">
      <c r="A1093" s="17">
        <f>A1092+data!$I$2</f>
        <v>12.39999999999978</v>
      </c>
      <c r="B1093" s="17">
        <f t="shared" si="81"/>
        <v>3.9810717055369715E-13</v>
      </c>
      <c r="C1093" s="17">
        <f>(-data!$B$2)*((B1093^3+data!$D$4*B1093^2-(data!$F$2+data!$D$4*data!$A$2)*B1093-data!$F$2*data!$D$4)/(B1093^3+(data!$D$4+data!$C$2)*B1093^2+(data!$D$4*data!$C$2-data!$R$2)*B1093-data!$D$4*data!$F$2))</f>
        <v>70.573274364715971</v>
      </c>
      <c r="D1093" s="4">
        <f>(-data!$B$2)*((B1093^3+data!$E$4*B1093^2-(data!$F$2+data!$E$4*data!$A$2)*B1093-data!$F$2*data!$E$4)/(B1093^3+(data!$E$4+data!$C$2)*B1093^2+(data!$E$4*data!$C$2-data!$R$2)*B1093-data!$E$4*data!$F$2))</f>
        <v>70.573262885750836</v>
      </c>
      <c r="E1093" s="18">
        <f>IF(OR(A1093&lt;data!$G$2,A1093 &gt;data!$H$2),"",A1093)</f>
        <v>12.39999999999978</v>
      </c>
      <c r="F1093" s="19">
        <f t="shared" si="80"/>
        <v>70.573274364715971</v>
      </c>
      <c r="G1093" s="19">
        <f t="shared" si="82"/>
        <v>70.573262885750836</v>
      </c>
      <c r="H1093" s="4" t="str">
        <f t="shared" si="83"/>
        <v/>
      </c>
      <c r="I1093" s="4" t="e">
        <f>VLOOKUP(ROUND(A1093,2),data!$B$6:$C$209,2,0)</f>
        <v>#N/A</v>
      </c>
      <c r="J1093" s="4"/>
    </row>
    <row r="1094" spans="1:10" x14ac:dyDescent="0.2">
      <c r="A1094" s="17">
        <f>A1093+data!$I$2</f>
        <v>12.40999999999978</v>
      </c>
      <c r="B1094" s="17">
        <f t="shared" si="81"/>
        <v>3.890451449944774E-13</v>
      </c>
      <c r="C1094" s="17">
        <f>(-data!$B$2)*((B1094^3+data!$D$4*B1094^2-(data!$F$2+data!$D$4*data!$A$2)*B1094-data!$F$2*data!$D$4)/(B1094^3+(data!$D$4+data!$C$2)*B1094^2+(data!$D$4*data!$C$2-data!$R$2)*B1094-data!$D$4*data!$F$2))</f>
        <v>73.476901223306413</v>
      </c>
      <c r="D1094" s="4">
        <f>(-data!$B$2)*((B1094^3+data!$E$4*B1094^2-(data!$F$2+data!$E$4*data!$A$2)*B1094-data!$F$2*data!$E$4)/(B1094^3+(data!$E$4+data!$C$2)*B1094^2+(data!$E$4*data!$C$2-data!$R$2)*B1094-data!$E$4*data!$F$2))</f>
        <v>73.476889149523132</v>
      </c>
      <c r="E1094" s="18">
        <f>IF(OR(A1094&lt;data!$G$2,A1094 &gt;data!$H$2),"",A1094)</f>
        <v>12.40999999999978</v>
      </c>
      <c r="F1094" s="19">
        <f t="shared" si="80"/>
        <v>73.476901223306413</v>
      </c>
      <c r="G1094" s="19">
        <f t="shared" si="82"/>
        <v>73.476889149523132</v>
      </c>
      <c r="H1094" s="4" t="str">
        <f t="shared" si="83"/>
        <v/>
      </c>
      <c r="I1094" s="4" t="e">
        <f>VLOOKUP(ROUND(A1094,2),data!$B$6:$C$209,2,0)</f>
        <v>#N/A</v>
      </c>
      <c r="J1094" s="4"/>
    </row>
    <row r="1095" spans="1:10" x14ac:dyDescent="0.2">
      <c r="A1095" s="17">
        <f>A1094+data!$I$2</f>
        <v>12.41999999999978</v>
      </c>
      <c r="B1095" s="17">
        <f t="shared" si="81"/>
        <v>3.8018939632075352E-13</v>
      </c>
      <c r="C1095" s="17">
        <f>(-data!$B$2)*((B1095^3+data!$D$4*B1095^2-(data!$F$2+data!$D$4*data!$A$2)*B1095-data!$F$2*data!$D$4)/(B1095^3+(data!$D$4+data!$C$2)*B1095^2+(data!$D$4*data!$C$2-data!$R$2)*B1095-data!$D$4*data!$F$2))</f>
        <v>76.596593587476633</v>
      </c>
      <c r="D1095" s="4">
        <f>(-data!$B$2)*((B1095^3+data!$E$4*B1095^2-(data!$F$2+data!$E$4*data!$A$2)*B1095-data!$F$2*data!$E$4)/(B1095^3+(data!$E$4+data!$C$2)*B1095^2+(data!$E$4*data!$C$2-data!$R$2)*B1095-data!$E$4*data!$F$2))</f>
        <v>76.596580852061464</v>
      </c>
      <c r="E1095" s="18">
        <f>IF(OR(A1095&lt;data!$G$2,A1095 &gt;data!$H$2),"",A1095)</f>
        <v>12.41999999999978</v>
      </c>
      <c r="F1095" s="19">
        <f t="shared" si="80"/>
        <v>76.596593587476633</v>
      </c>
      <c r="G1095" s="19">
        <f t="shared" si="82"/>
        <v>76.596580852061464</v>
      </c>
      <c r="H1095" s="4" t="str">
        <f t="shared" si="83"/>
        <v/>
      </c>
      <c r="I1095" s="4" t="e">
        <f>VLOOKUP(ROUND(A1095,2),data!$B$6:$C$209,2,0)</f>
        <v>#N/A</v>
      </c>
      <c r="J1095" s="4"/>
    </row>
    <row r="1096" spans="1:10" x14ac:dyDescent="0.2">
      <c r="A1096" s="17">
        <f>A1095+data!$I$2</f>
        <v>12.429999999999779</v>
      </c>
      <c r="B1096" s="17">
        <f t="shared" si="81"/>
        <v>3.7153522909736053E-13</v>
      </c>
      <c r="C1096" s="17">
        <f>(-data!$B$2)*((B1096^3+data!$D$4*B1096^2-(data!$F$2+data!$D$4*data!$A$2)*B1096-data!$F$2*data!$D$4)/(B1096^3+(data!$D$4+data!$C$2)*B1096^2+(data!$D$4*data!$C$2-data!$R$2)*B1096-data!$D$4*data!$F$2))</f>
        <v>79.956475172297786</v>
      </c>
      <c r="D1096" s="4">
        <f>(-data!$B$2)*((B1096^3+data!$E$4*B1096^2-(data!$F$2+data!$E$4*data!$A$2)*B1096-data!$F$2*data!$E$4)/(B1096^3+(data!$E$4+data!$C$2)*B1096^2+(data!$E$4*data!$C$2-data!$R$2)*B1096-data!$E$4*data!$F$2))</f>
        <v>79.956461698614888</v>
      </c>
      <c r="E1096" s="18">
        <f>IF(OR(A1096&lt;data!$G$2,A1096 &gt;data!$H$2),"",A1096)</f>
        <v>12.429999999999779</v>
      </c>
      <c r="F1096" s="19">
        <f t="shared" si="80"/>
        <v>79.956475172297786</v>
      </c>
      <c r="G1096" s="19">
        <f t="shared" si="82"/>
        <v>79.956461698614888</v>
      </c>
      <c r="H1096" s="4" t="str">
        <f t="shared" si="83"/>
        <v/>
      </c>
      <c r="I1096" s="4" t="e">
        <f>VLOOKUP(ROUND(A1096,2),data!$B$6:$C$209,2,0)</f>
        <v>#N/A</v>
      </c>
      <c r="J1096" s="4"/>
    </row>
    <row r="1097" spans="1:10" x14ac:dyDescent="0.2">
      <c r="A1097" s="17">
        <f>A1096+data!$I$2</f>
        <v>12.439999999999779</v>
      </c>
      <c r="B1097" s="17">
        <f t="shared" si="81"/>
        <v>3.630780547702851E-13</v>
      </c>
      <c r="C1097" s="17">
        <f>(-data!$B$2)*((B1097^3+data!$D$4*B1097^2-(data!$F$2+data!$D$4*data!$A$2)*B1097-data!$F$2*data!$D$4)/(B1097^3+(data!$D$4+data!$C$2)*B1097^2+(data!$D$4*data!$C$2-data!$R$2)*B1097-data!$D$4*data!$F$2))</f>
        <v>83.58439498433296</v>
      </c>
      <c r="D1097" s="4">
        <f>(-data!$B$2)*((B1097^3+data!$E$4*B1097^2-(data!$F$2+data!$E$4*data!$A$2)*B1097-data!$F$2*data!$E$4)/(B1097^3+(data!$E$4+data!$C$2)*B1097^2+(data!$E$4*data!$C$2-data!$R$2)*B1097-data!$E$4*data!$F$2))</f>
        <v>83.584380684010043</v>
      </c>
      <c r="E1097" s="18">
        <f>IF(OR(A1097&lt;data!$G$2,A1097 &gt;data!$H$2),"",A1097)</f>
        <v>12.439999999999779</v>
      </c>
      <c r="F1097" s="19">
        <f t="shared" si="80"/>
        <v>83.58439498433296</v>
      </c>
      <c r="G1097" s="19">
        <f t="shared" si="82"/>
        <v>83.584380684010043</v>
      </c>
      <c r="H1097" s="4" t="str">
        <f t="shared" si="83"/>
        <v/>
      </c>
      <c r="I1097" s="4" t="e">
        <f>VLOOKUP(ROUND(A1097,2),data!$B$6:$C$209,2,0)</f>
        <v>#N/A</v>
      </c>
      <c r="J1097" s="4"/>
    </row>
    <row r="1098" spans="1:10" x14ac:dyDescent="0.2">
      <c r="A1098" s="17">
        <f>A1097+data!$I$2</f>
        <v>12.449999999999779</v>
      </c>
      <c r="B1098" s="17">
        <f t="shared" si="81"/>
        <v>3.5481338923375503E-13</v>
      </c>
      <c r="C1098" s="17">
        <f>(-data!$B$2)*((B1098^3+data!$D$4*B1098^2-(data!$F$2+data!$D$4*data!$A$2)*B1098-data!$F$2*data!$D$4)/(B1098^3+(data!$D$4+data!$C$2)*B1098^2+(data!$D$4*data!$C$2-data!$R$2)*B1098-data!$D$4*data!$F$2))</f>
        <v>87.512675452990834</v>
      </c>
      <c r="D1098" s="4">
        <f>(-data!$B$2)*((B1098^3+data!$E$4*B1098^2-(data!$F$2+data!$E$4*data!$A$2)*B1098-data!$F$2*data!$E$4)/(B1098^3+(data!$E$4+data!$C$2)*B1098^2+(data!$E$4*data!$C$2-data!$R$2)*B1098-data!$E$4*data!$F$2))</f>
        <v>87.512660223538447</v>
      </c>
      <c r="E1098" s="18">
        <f>IF(OR(A1098&lt;data!$G$2,A1098 &gt;data!$H$2),"",A1098)</f>
        <v>12.449999999999779</v>
      </c>
      <c r="F1098" s="19">
        <f t="shared" si="80"/>
        <v>87.512675452990834</v>
      </c>
      <c r="G1098" s="19">
        <f t="shared" si="82"/>
        <v>87.512660223538447</v>
      </c>
      <c r="H1098" s="4" t="str">
        <f t="shared" si="83"/>
        <v/>
      </c>
      <c r="I1098" s="4" t="e">
        <f>VLOOKUP(ROUND(A1098,2),data!$B$6:$C$209,2,0)</f>
        <v>#N/A</v>
      </c>
      <c r="J1098" s="4"/>
    </row>
    <row r="1099" spans="1:10" x14ac:dyDescent="0.2">
      <c r="A1099" s="17">
        <f>A1098+data!$I$2</f>
        <v>12.459999999999779</v>
      </c>
      <c r="B1099" s="17">
        <f t="shared" si="81"/>
        <v>3.4673685045270715E-13</v>
      </c>
      <c r="C1099" s="17">
        <f>(-data!$B$2)*((B1099^3+data!$D$4*B1099^2-(data!$F$2+data!$D$4*data!$A$2)*B1099-data!$F$2*data!$D$4)/(B1099^3+(data!$D$4+data!$C$2)*B1099^2+(data!$D$4*data!$C$2-data!$R$2)*B1099-data!$D$4*data!$F$2))</f>
        <v>91.779048401147676</v>
      </c>
      <c r="D1099" s="4">
        <f>(-data!$B$2)*((B1099^3+data!$E$4*B1099^2-(data!$F$2+data!$E$4*data!$A$2)*B1099-data!$F$2*data!$E$4)/(B1099^3+(data!$E$4+data!$C$2)*B1099^2+(data!$E$4*data!$C$2-data!$R$2)*B1099-data!$E$4*data!$F$2))</f>
        <v>91.779032122972851</v>
      </c>
      <c r="E1099" s="18">
        <f>IF(OR(A1099&lt;data!$G$2,A1099 &gt;data!$H$2),"",A1099)</f>
        <v>12.459999999999779</v>
      </c>
      <c r="F1099" s="19">
        <f t="shared" si="80"/>
        <v>91.779048401147676</v>
      </c>
      <c r="G1099" s="19">
        <f t="shared" si="82"/>
        <v>91.779032122972851</v>
      </c>
      <c r="H1099" s="4" t="str">
        <f t="shared" si="83"/>
        <v/>
      </c>
      <c r="I1099" s="4" t="e">
        <f>VLOOKUP(ROUND(A1099,2),data!$B$6:$C$209,2,0)</f>
        <v>#N/A</v>
      </c>
      <c r="J1099" s="4"/>
    </row>
    <row r="1100" spans="1:10" x14ac:dyDescent="0.2">
      <c r="A1100" s="17">
        <f>A1099+data!$I$2</f>
        <v>12.469999999999779</v>
      </c>
      <c r="B1100" s="17">
        <f t="shared" si="81"/>
        <v>3.3884415613937416E-13</v>
      </c>
      <c r="C1100" s="17">
        <f>(-data!$B$2)*((B1100^3+data!$D$4*B1100^2-(data!$F$2+data!$D$4*data!$A$2)*B1100-data!$F$2*data!$D$4)/(B1100^3+(data!$D$4+data!$C$2)*B1100^2+(data!$D$4*data!$C$2-data!$R$2)*B1100-data!$D$4*data!$F$2))</f>
        <v>96.427836280682229</v>
      </c>
      <c r="D1100" s="4">
        <f>(-data!$B$2)*((B1100^3+data!$E$4*B1100^2-(data!$F$2+data!$E$4*data!$A$2)*B1100-data!$F$2*data!$E$4)/(B1100^3+(data!$E$4+data!$C$2)*B1100^2+(data!$E$4*data!$C$2-data!$R$2)*B1100-data!$E$4*data!$F$2))</f>
        <v>96.42781881330869</v>
      </c>
      <c r="E1100" s="18">
        <f>IF(OR(A1100&lt;data!$G$2,A1100 &gt;data!$H$2),"",A1100)</f>
        <v>12.469999999999779</v>
      </c>
      <c r="F1100" s="19">
        <f t="shared" si="80"/>
        <v>96.427836280682229</v>
      </c>
      <c r="G1100" s="19">
        <f t="shared" si="82"/>
        <v>96.42781881330869</v>
      </c>
      <c r="H1100" s="4" t="str">
        <f t="shared" si="83"/>
        <v/>
      </c>
      <c r="I1100" s="4" t="e">
        <f>VLOOKUP(ROUND(A1100,2),data!$B$6:$C$209,2,0)</f>
        <v>#N/A</v>
      </c>
      <c r="J1100" s="4"/>
    </row>
    <row r="1101" spans="1:10" x14ac:dyDescent="0.2">
      <c r="A1101" s="17">
        <f>A1100+data!$I$2</f>
        <v>12.479999999999778</v>
      </c>
      <c r="B1101" s="17">
        <f t="shared" si="81"/>
        <v>3.3113112148275878E-13</v>
      </c>
      <c r="C1101" s="17">
        <f>(-data!$B$2)*((B1101^3+data!$D$4*B1101^2-(data!$F$2+data!$D$4*data!$A$2)*B1101-data!$F$2*data!$D$4)/(B1101^3+(data!$D$4+data!$C$2)*B1101^2+(data!$D$4*data!$C$2-data!$R$2)*B1101-data!$D$4*data!$F$2))</f>
        <v>101.51145707884797</v>
      </c>
      <c r="D1101" s="4">
        <f>(-data!$B$2)*((B1101^3+data!$E$4*B1101^2-(data!$F$2+data!$E$4*data!$A$2)*B1101-data!$F$2*data!$E$4)/(B1101^3+(data!$E$4+data!$C$2)*B1101^2+(data!$E$4*data!$C$2-data!$R$2)*B1101-data!$E$4*data!$F$2))</f>
        <v>101.5114382560849</v>
      </c>
      <c r="E1101" s="18">
        <f>IF(OR(A1101&lt;data!$G$2,A1101 &gt;data!$H$2),"",A1101)</f>
        <v>12.479999999999778</v>
      </c>
      <c r="F1101" s="19">
        <f t="shared" si="80"/>
        <v>101.51145707884797</v>
      </c>
      <c r="G1101" s="19">
        <f t="shared" si="82"/>
        <v>101.5114382560849</v>
      </c>
      <c r="H1101" s="4" t="str">
        <f t="shared" si="83"/>
        <v/>
      </c>
      <c r="I1101" s="4" t="e">
        <f>VLOOKUP(ROUND(A1101,2),data!$B$6:$C$209,2,0)</f>
        <v>#N/A</v>
      </c>
      <c r="J1101" s="4"/>
    </row>
    <row r="1102" spans="1:10" x14ac:dyDescent="0.2">
      <c r="A1102" s="17">
        <f>A1101+data!$I$2</f>
        <v>12.489999999999778</v>
      </c>
      <c r="B1102" s="17">
        <f t="shared" si="81"/>
        <v>3.2359365692979219E-13</v>
      </c>
      <c r="C1102" s="17">
        <f>(-data!$B$2)*((B1102^3+data!$D$4*B1102^2-(data!$F$2+data!$D$4*data!$A$2)*B1102-data!$F$2*data!$D$4)/(B1102^3+(data!$D$4+data!$C$2)*B1102^2+(data!$D$4*data!$C$2-data!$R$2)*B1102-data!$D$4*data!$F$2))</f>
        <v>107.09236131754946</v>
      </c>
      <c r="D1102" s="4">
        <f>(-data!$B$2)*((B1102^3+data!$E$4*B1102^2-(data!$F$2+data!$E$4*data!$A$2)*B1102-data!$F$2*data!$E$4)/(B1102^3+(data!$E$4+data!$C$2)*B1102^2+(data!$E$4*data!$C$2-data!$R$2)*B1102-data!$E$4*data!$F$2))</f>
        <v>107.09234094125026</v>
      </c>
      <c r="E1102" s="18">
        <f>IF(OR(A1102&lt;data!$G$2,A1102 &gt;data!$H$2),"",A1102)</f>
        <v>12.489999999999778</v>
      </c>
      <c r="F1102" s="19">
        <f t="shared" si="80"/>
        <v>107.09236131754946</v>
      </c>
      <c r="G1102" s="19">
        <f t="shared" si="82"/>
        <v>107.09234094125026</v>
      </c>
      <c r="H1102" s="4" t="str">
        <f t="shared" si="83"/>
        <v/>
      </c>
      <c r="I1102" s="4" t="e">
        <f>VLOOKUP(ROUND(A1102,2),data!$B$6:$C$209,2,0)</f>
        <v>#N/A</v>
      </c>
      <c r="J1102" s="4"/>
    </row>
    <row r="1103" spans="1:10" x14ac:dyDescent="0.2">
      <c r="A1103" s="17">
        <f>A1102+data!$I$2</f>
        <v>12.499999999999778</v>
      </c>
      <c r="B1103" s="17">
        <f t="shared" si="81"/>
        <v>3.1622776601699928E-13</v>
      </c>
      <c r="C1103" s="17">
        <f>(-data!$B$2)*((B1103^3+data!$D$4*B1103^2-(data!$F$2+data!$D$4*data!$A$2)*B1103-data!$F$2*data!$D$4)/(B1103^3+(data!$D$4+data!$C$2)*B1103^2+(data!$D$4*data!$C$2-data!$R$2)*B1103-data!$D$4*data!$F$2))</f>
        <v>113.24555316092383</v>
      </c>
      <c r="D1103" s="4">
        <f>(-data!$B$2)*((B1103^3+data!$E$4*B1103^2-(data!$F$2+data!$E$4*data!$A$2)*B1103-data!$F$2*data!$E$4)/(B1103^3+(data!$E$4+data!$C$2)*B1103^2+(data!$E$4*data!$C$2-data!$R$2)*B1103-data!$E$4*data!$F$2))</f>
        <v>113.24553099282902</v>
      </c>
      <c r="E1103" s="18">
        <f>IF(OR(A1103&lt;data!$G$2,A1103 &gt;data!$H$2),"",A1103)</f>
        <v>12.499999999999778</v>
      </c>
      <c r="F1103" s="19">
        <f t="shared" si="80"/>
        <v>113.24555316092383</v>
      </c>
      <c r="G1103" s="19">
        <f t="shared" si="82"/>
        <v>113.24553099282902</v>
      </c>
      <c r="H1103" s="4" t="str">
        <f t="shared" si="83"/>
        <v/>
      </c>
      <c r="I1103" s="4" t="e">
        <f>VLOOKUP(ROUND(A1103,2),data!$B$6:$C$209,2,0)</f>
        <v>#N/A</v>
      </c>
      <c r="J1103" s="4"/>
    </row>
    <row r="1104" spans="1:10" x14ac:dyDescent="0.2">
      <c r="A1104" s="17">
        <f>A1103+data!$I$2</f>
        <v>12.509999999999778</v>
      </c>
      <c r="B1104" s="17">
        <f t="shared" si="81"/>
        <v>3.0902954325151674E-13</v>
      </c>
      <c r="C1104" s="17">
        <f>(-data!$B$2)*((B1104^3+data!$D$4*B1104^2-(data!$F$2+data!$D$4*data!$A$2)*B1104-data!$F$2*data!$D$4)/(B1104^3+(data!$D$4+data!$C$2)*B1104^2+(data!$D$4*data!$C$2-data!$R$2)*B1104-data!$D$4*data!$F$2))</f>
        <v>120.06191200198705</v>
      </c>
      <c r="D1104" s="4">
        <f>(-data!$B$2)*((B1104^3+data!$E$4*B1104^2-(data!$F$2+data!$E$4*data!$A$2)*B1104-data!$F$2*data!$E$4)/(B1104^3+(data!$E$4+data!$C$2)*B1104^2+(data!$E$4*data!$C$2-data!$R$2)*B1104-data!$E$4*data!$F$2))</f>
        <v>120.06188775292723</v>
      </c>
      <c r="E1104" s="18" t="str">
        <f>IF(OR(A1104&lt;data!$G$2,A1104 &gt;data!$H$2),"",A1104)</f>
        <v/>
      </c>
      <c r="F1104" s="19">
        <f t="shared" si="80"/>
        <v>120.06191200198705</v>
      </c>
      <c r="G1104" s="19">
        <f t="shared" si="82"/>
        <v>120.06188775292723</v>
      </c>
      <c r="H1104" s="4" t="str">
        <f t="shared" si="83"/>
        <v/>
      </c>
      <c r="I1104" s="4" t="e">
        <f>VLOOKUP(ROUND(A1104,2),data!$B$6:$C$209,2,0)</f>
        <v>#N/A</v>
      </c>
      <c r="J1104" s="4"/>
    </row>
    <row r="1105" spans="1:10" x14ac:dyDescent="0.2">
      <c r="A1105" s="17">
        <f>A1104+data!$I$2</f>
        <v>12.519999999999778</v>
      </c>
      <c r="B1105" s="17">
        <f t="shared" si="81"/>
        <v>3.0199517204035576E-13</v>
      </c>
      <c r="C1105" s="17">
        <f>(-data!$B$2)*((B1105^3+data!$D$4*B1105^2-(data!$F$2+data!$D$4*data!$A$2)*B1105-data!$F$2*data!$D$4)/(B1105^3+(data!$D$4+data!$C$2)*B1105^2+(data!$D$4*data!$C$2-data!$R$2)*B1105-data!$D$4*data!$F$2))</f>
        <v>127.65262761730941</v>
      </c>
      <c r="D1105" s="4">
        <f>(-data!$B$2)*((B1105^3+data!$E$4*B1105^2-(data!$F$2+data!$E$4*data!$A$2)*B1105-data!$F$2*data!$E$4)/(B1105^3+(data!$E$4+data!$C$2)*B1105^2+(data!$E$4*data!$C$2-data!$R$2)*B1105-data!$E$4*data!$F$2))</f>
        <v>127.65260093271232</v>
      </c>
      <c r="E1105" s="18" t="str">
        <f>IF(OR(A1105&lt;data!$G$2,A1105 &gt;data!$H$2),"",A1105)</f>
        <v/>
      </c>
      <c r="F1105" s="19">
        <f t="shared" si="80"/>
        <v>127.65262761730941</v>
      </c>
      <c r="G1105" s="19">
        <f t="shared" si="82"/>
        <v>127.65260093271232</v>
      </c>
      <c r="H1105" s="4" t="str">
        <f t="shared" si="83"/>
        <v/>
      </c>
      <c r="I1105" s="4" t="e">
        <f>VLOOKUP(ROUND(A1105,2),data!$B$6:$C$209,2,0)</f>
        <v>#N/A</v>
      </c>
      <c r="J1105" s="4"/>
    </row>
    <row r="1106" spans="1:10" x14ac:dyDescent="0.2">
      <c r="A1106" s="17">
        <f>A1105+data!$I$2</f>
        <v>12.529999999999777</v>
      </c>
      <c r="B1106" s="17">
        <f t="shared" si="81"/>
        <v>2.9512092266678919E-13</v>
      </c>
      <c r="C1106" s="17">
        <f>(-data!$B$2)*((B1106^3+data!$D$4*B1106^2-(data!$F$2+data!$D$4*data!$A$2)*B1106-data!$F$2*data!$D$4)/(B1106^3+(data!$D$4+data!$C$2)*B1106^2+(data!$D$4*data!$C$2-data!$R$2)*B1106-data!$D$4*data!$F$2))</f>
        <v>136.15521021282564</v>
      </c>
      <c r="D1106" s="4">
        <f>(-data!$B$2)*((B1106^3+data!$E$4*B1106^2-(data!$F$2+data!$E$4*data!$A$2)*B1106-data!$F$2*data!$E$4)/(B1106^3+(data!$E$4+data!$C$2)*B1106^2+(data!$E$4*data!$C$2-data!$R$2)*B1106-data!$E$4*data!$F$2))</f>
        <v>136.15518065295936</v>
      </c>
      <c r="E1106" s="18" t="str">
        <f>IF(OR(A1106&lt;data!$G$2,A1106 &gt;data!$H$2),"",A1106)</f>
        <v/>
      </c>
      <c r="F1106" s="19">
        <f t="shared" si="80"/>
        <v>136.15521021282564</v>
      </c>
      <c r="G1106" s="19">
        <f t="shared" si="82"/>
        <v>136.15518065295936</v>
      </c>
      <c r="H1106" s="4" t="str">
        <f t="shared" si="83"/>
        <v/>
      </c>
      <c r="I1106" s="4" t="e">
        <f>VLOOKUP(ROUND(A1106,2),data!$B$6:$C$209,2,0)</f>
        <v>#N/A</v>
      </c>
      <c r="J1106" s="4"/>
    </row>
    <row r="1107" spans="1:10" x14ac:dyDescent="0.2">
      <c r="A1107" s="17">
        <f>A1106+data!$I$2</f>
        <v>12.539999999999777</v>
      </c>
      <c r="B1107" s="17">
        <f t="shared" si="81"/>
        <v>2.8840315031280787E-13</v>
      </c>
      <c r="C1107" s="17">
        <f>(-data!$B$2)*((B1107^3+data!$D$4*B1107^2-(data!$F$2+data!$D$4*data!$A$2)*B1107-data!$F$2*data!$D$4)/(B1107^3+(data!$D$4+data!$C$2)*B1107^2+(data!$D$4*data!$C$2-data!$R$2)*B1107-data!$D$4*data!$F$2))</f>
        <v>145.74176883989131</v>
      </c>
      <c r="D1107" s="4">
        <f>(-data!$B$2)*((B1107^3+data!$E$4*B1107^2-(data!$F$2+data!$E$4*data!$A$2)*B1107-data!$F$2*data!$E$4)/(B1107^3+(data!$E$4+data!$C$2)*B1107^2+(data!$E$4*data!$C$2-data!$R$2)*B1107-data!$E$4*data!$F$2))</f>
        <v>145.74173585246569</v>
      </c>
      <c r="E1107" s="18" t="str">
        <f>IF(OR(A1107&lt;data!$G$2,A1107 &gt;data!$H$2),"",A1107)</f>
        <v/>
      </c>
      <c r="F1107" s="19">
        <f t="shared" si="80"/>
        <v>145.74176883989131</v>
      </c>
      <c r="G1107" s="19">
        <f t="shared" si="82"/>
        <v>145.74173585246569</v>
      </c>
      <c r="H1107" s="4" t="str">
        <f t="shared" si="83"/>
        <v/>
      </c>
      <c r="I1107" s="4" t="e">
        <f>VLOOKUP(ROUND(A1107,2),data!$B$6:$C$209,2,0)</f>
        <v>#N/A</v>
      </c>
      <c r="J1107" s="4"/>
    </row>
    <row r="1108" spans="1:10" x14ac:dyDescent="0.2">
      <c r="A1108" s="17">
        <f>A1107+data!$I$2</f>
        <v>12.549999999999777</v>
      </c>
      <c r="B1108" s="17">
        <f t="shared" si="81"/>
        <v>2.8183829312658932E-13</v>
      </c>
      <c r="C1108" s="17">
        <f>(-data!$B$2)*((B1108^3+data!$D$4*B1108^2-(data!$F$2+data!$D$4*data!$A$2)*B1108-data!$F$2*data!$D$4)/(B1108^3+(data!$D$4+data!$C$2)*B1108^2+(data!$D$4*data!$C$2-data!$R$2)*B1108-data!$D$4*data!$F$2))</f>
        <v>156.63062407348011</v>
      </c>
      <c r="D1108" s="4">
        <f>(-data!$B$2)*((B1108^3+data!$E$4*B1108^2-(data!$F$2+data!$E$4*data!$A$2)*B1108-data!$F$2*data!$E$4)/(B1108^3+(data!$E$4+data!$C$2)*B1108^2+(data!$E$4*data!$C$2-data!$R$2)*B1108-data!$E$4*data!$F$2))</f>
        <v>156.63058695491534</v>
      </c>
      <c r="E1108" s="18" t="str">
        <f>IF(OR(A1108&lt;data!$G$2,A1108 &gt;data!$H$2),"",A1108)</f>
        <v/>
      </c>
      <c r="F1108" s="19">
        <f t="shared" si="80"/>
        <v>156.63062407348011</v>
      </c>
      <c r="G1108" s="19">
        <f t="shared" si="82"/>
        <v>156.63058695491534</v>
      </c>
      <c r="H1108" s="4" t="str">
        <f t="shared" si="83"/>
        <v/>
      </c>
      <c r="I1108" s="4" t="e">
        <f>VLOOKUP(ROUND(A1108,2),data!$B$6:$C$209,2,0)</f>
        <v>#N/A</v>
      </c>
      <c r="J1108" s="4"/>
    </row>
    <row r="1109" spans="1:10" x14ac:dyDescent="0.2">
      <c r="A1109" s="17">
        <f>A1108+data!$I$2</f>
        <v>12.559999999999777</v>
      </c>
      <c r="B1109" s="17">
        <f t="shared" si="81"/>
        <v>2.7542287033395736E-13</v>
      </c>
      <c r="C1109" s="17">
        <f>(-data!$B$2)*((B1109^3+data!$D$4*B1109^2-(data!$F$2+data!$D$4*data!$A$2)*B1109-data!$F$2*data!$D$4)/(B1109^3+(data!$D$4+data!$C$2)*B1109^2+(data!$D$4*data!$C$2-data!$R$2)*B1109-data!$D$4*data!$F$2))</f>
        <v>169.10293443976892</v>
      </c>
      <c r="D1109" s="4">
        <f>(-data!$B$2)*((B1109^3+data!$E$4*B1109^2-(data!$F$2+data!$E$4*data!$A$2)*B1109-data!$F$2*data!$E$4)/(B1109^3+(data!$E$4+data!$C$2)*B1109^2+(data!$E$4*data!$C$2-data!$R$2)*B1109-data!$E$4*data!$F$2))</f>
        <v>169.10289227924821</v>
      </c>
      <c r="E1109" s="18" t="str">
        <f>IF(OR(A1109&lt;data!$G$2,A1109 &gt;data!$H$2),"",A1109)</f>
        <v/>
      </c>
      <c r="F1109" s="19">
        <f t="shared" si="80"/>
        <v>169.10293443976892</v>
      </c>
      <c r="G1109" s="19">
        <f t="shared" si="82"/>
        <v>169.10289227924821</v>
      </c>
      <c r="H1109" s="4" t="str">
        <f t="shared" si="83"/>
        <v/>
      </c>
      <c r="I1109" s="4" t="e">
        <f>VLOOKUP(ROUND(A1109,2),data!$B$6:$C$209,2,0)</f>
        <v>#N/A</v>
      </c>
      <c r="J1109" s="4"/>
    </row>
    <row r="1110" spans="1:10" x14ac:dyDescent="0.2">
      <c r="A1110" s="17">
        <f>A1109+data!$I$2</f>
        <v>12.569999999999776</v>
      </c>
      <c r="B1110" s="17">
        <f t="shared" si="81"/>
        <v>2.691534803928291E-13</v>
      </c>
      <c r="C1110" s="17">
        <f>(-data!$B$2)*((B1110^3+data!$D$4*B1110^2-(data!$F$2+data!$D$4*data!$A$2)*B1110-data!$F$2*data!$D$4)/(B1110^3+(data!$D$4+data!$C$2)*B1110^2+(data!$D$4*data!$C$2-data!$R$2)*B1110-data!$D$4*data!$F$2))</f>
        <v>183.52705786508784</v>
      </c>
      <c r="D1110" s="4">
        <f>(-data!$B$2)*((B1110^3+data!$E$4*B1110^2-(data!$F$2+data!$E$4*data!$A$2)*B1110-data!$F$2*data!$E$4)/(B1110^3+(data!$E$4+data!$C$2)*B1110^2+(data!$E$4*data!$C$2-data!$R$2)*B1110-data!$E$4*data!$F$2))</f>
        <v>183.52700946174116</v>
      </c>
      <c r="E1110" s="18" t="str">
        <f>IF(OR(A1110&lt;data!$G$2,A1110 &gt;data!$H$2),"",A1110)</f>
        <v/>
      </c>
      <c r="F1110" s="19">
        <f t="shared" si="80"/>
        <v>183.52705786508784</v>
      </c>
      <c r="G1110" s="19">
        <f t="shared" si="82"/>
        <v>183.52700946174116</v>
      </c>
      <c r="H1110" s="4" t="str">
        <f t="shared" si="83"/>
        <v/>
      </c>
      <c r="I1110" s="4" t="e">
        <f>VLOOKUP(ROUND(A1110,2),data!$B$6:$C$209,2,0)</f>
        <v>#N/A</v>
      </c>
      <c r="J1110" s="4"/>
    </row>
    <row r="1111" spans="1:10" x14ac:dyDescent="0.2">
      <c r="A1111" s="17">
        <f>A1110+data!$I$2</f>
        <v>12.579999999999776</v>
      </c>
      <c r="B1111" s="17">
        <f t="shared" si="81"/>
        <v>2.630267991896726E-13</v>
      </c>
      <c r="C1111" s="17">
        <f>(-data!$B$2)*((B1111^3+data!$D$4*B1111^2-(data!$F$2+data!$D$4*data!$A$2)*B1111-data!$F$2*data!$D$4)/(B1111^3+(data!$D$4+data!$C$2)*B1111^2+(data!$D$4*data!$C$2-data!$R$2)*B1111-data!$D$4*data!$F$2))</f>
        <v>200.3951993059907</v>
      </c>
      <c r="D1111" s="4">
        <f>(-data!$B$2)*((B1111^3+data!$E$4*B1111^2-(data!$F$2+data!$E$4*data!$A$2)*B1111-data!$F$2*data!$E$4)/(B1111^3+(data!$E$4+data!$C$2)*B1111^2+(data!$E$4*data!$C$2-data!$R$2)*B1111-data!$E$4*data!$F$2))</f>
        <v>200.39514304282733</v>
      </c>
      <c r="E1111" s="18" t="str">
        <f>IF(OR(A1111&lt;data!$G$2,A1111 &gt;data!$H$2),"",A1111)</f>
        <v/>
      </c>
      <c r="F1111" s="19">
        <f t="shared" si="80"/>
        <v>200.3951993059907</v>
      </c>
      <c r="G1111" s="19">
        <f t="shared" si="82"/>
        <v>200.39514304282733</v>
      </c>
      <c r="H1111" s="4" t="str">
        <f t="shared" si="83"/>
        <v/>
      </c>
      <c r="I1111" s="4" t="e">
        <f>VLOOKUP(ROUND(A1111,2),data!$B$6:$C$209,2,0)</f>
        <v>#N/A</v>
      </c>
      <c r="J1111" s="4"/>
    </row>
    <row r="1112" spans="1:10" x14ac:dyDescent="0.2">
      <c r="A1112" s="17">
        <f>A1111+data!$I$2</f>
        <v>12.589999999999776</v>
      </c>
      <c r="B1112" s="17">
        <f t="shared" si="81"/>
        <v>2.5703957827701866E-13</v>
      </c>
      <c r="C1112" s="17">
        <f>(-data!$B$2)*((B1112^3+data!$D$4*B1112^2-(data!$F$2+data!$D$4*data!$A$2)*B1112-data!$F$2*data!$D$4)/(B1112^3+(data!$D$4+data!$C$2)*B1112^2+(data!$D$4*data!$C$2-data!$R$2)*B1112-data!$D$4*data!$F$2))</f>
        <v>220.38023694041007</v>
      </c>
      <c r="D1112" s="4">
        <f>(-data!$B$2)*((B1112^3+data!$E$4*B1112^2-(data!$F$2+data!$E$4*data!$A$2)*B1112-data!$F$2*data!$E$4)/(B1112^3+(data!$E$4+data!$C$2)*B1112^2+(data!$E$4*data!$C$2-data!$R$2)*B1112-data!$E$4*data!$F$2))</f>
        <v>220.38017058610819</v>
      </c>
      <c r="E1112" s="18" t="str">
        <f>IF(OR(A1112&lt;data!$G$2,A1112 &gt;data!$H$2),"",A1112)</f>
        <v/>
      </c>
      <c r="F1112" s="19">
        <f t="shared" si="80"/>
        <v>220.38023694041007</v>
      </c>
      <c r="G1112" s="19">
        <f t="shared" si="82"/>
        <v>220.38017058610819</v>
      </c>
      <c r="H1112" s="4" t="str">
        <f t="shared" si="83"/>
        <v/>
      </c>
      <c r="I1112" s="4" t="e">
        <f>VLOOKUP(ROUND(A1112,2),data!$B$6:$C$209,2,0)</f>
        <v>#N/A</v>
      </c>
      <c r="J1112" s="4"/>
    </row>
    <row r="1113" spans="1:10" x14ac:dyDescent="0.2">
      <c r="A1113" s="17">
        <f>A1112+data!$I$2</f>
        <v>12.599999999999776</v>
      </c>
      <c r="B1113" s="17">
        <f t="shared" si="81"/>
        <v>2.511886431510873E-13</v>
      </c>
      <c r="C1113" s="17">
        <f>(-data!$B$2)*((B1113^3+data!$D$4*B1113^2-(data!$F$2+data!$D$4*data!$A$2)*B1113-data!$F$2*data!$D$4)/(B1113^3+(data!$D$4+data!$C$2)*B1113^2+(data!$D$4*data!$C$2-data!$R$2)*B1113-data!$D$4*data!$F$2))</f>
        <v>244.42699891359601</v>
      </c>
      <c r="D1113" s="4">
        <f>(-data!$B$2)*((B1113^3+data!$E$4*B1113^2-(data!$F$2+data!$E$4*data!$A$2)*B1113-data!$F$2*data!$E$4)/(B1113^3+(data!$E$4+data!$C$2)*B1113^2+(data!$E$4*data!$C$2-data!$R$2)*B1113-data!$E$4*data!$F$2))</f>
        <v>244.42691929886772</v>
      </c>
      <c r="E1113" s="18" t="str">
        <f>IF(OR(A1113&lt;data!$G$2,A1113 &gt;data!$H$2),"",A1113)</f>
        <v/>
      </c>
      <c r="F1113" s="19">
        <f t="shared" si="80"/>
        <v>244.42699891359601</v>
      </c>
      <c r="G1113" s="19">
        <f t="shared" si="82"/>
        <v>244.42691929886772</v>
      </c>
      <c r="H1113" s="4" t="str">
        <f t="shared" si="83"/>
        <v/>
      </c>
      <c r="I1113" s="4" t="e">
        <f>VLOOKUP(ROUND(A1113,2),data!$B$6:$C$209,2,0)</f>
        <v>#N/A</v>
      </c>
      <c r="J1113" s="4"/>
    </row>
    <row r="1114" spans="1:10" x14ac:dyDescent="0.2">
      <c r="A1114" s="17">
        <f>A1113+data!$I$2</f>
        <v>12.609999999999776</v>
      </c>
      <c r="B1114" s="17">
        <f t="shared" si="81"/>
        <v>2.4547089156862938E-13</v>
      </c>
      <c r="C1114" s="17">
        <f>(-data!$B$2)*((B1114^3+data!$D$4*B1114^2-(data!$F$2+data!$D$4*data!$A$2)*B1114-data!$F$2*data!$D$4)/(B1114^3+(data!$D$4+data!$C$2)*B1114^2+(data!$D$4*data!$C$2-data!$R$2)*B1114-data!$D$4*data!$F$2))</f>
        <v>273.9050957159543</v>
      </c>
      <c r="D1114" s="4">
        <f>(-data!$B$2)*((B1114^3+data!$E$4*B1114^2-(data!$F$2+data!$E$4*data!$A$2)*B1114-data!$F$2*data!$E$4)/(B1114^3+(data!$E$4+data!$C$2)*B1114^2+(data!$E$4*data!$C$2-data!$R$2)*B1114-data!$E$4*data!$F$2))</f>
        <v>273.90499818093491</v>
      </c>
      <c r="E1114" s="18" t="str">
        <f>IF(OR(A1114&lt;data!$G$2,A1114 &gt;data!$H$2),"",A1114)</f>
        <v/>
      </c>
      <c r="F1114" s="19">
        <f t="shared" si="80"/>
        <v>273.9050957159543</v>
      </c>
      <c r="G1114" s="19">
        <f t="shared" si="82"/>
        <v>273.90499818093491</v>
      </c>
      <c r="H1114" s="4" t="str">
        <f t="shared" si="83"/>
        <v/>
      </c>
      <c r="I1114" s="4" t="e">
        <f>VLOOKUP(ROUND(A1114,2),data!$B$6:$C$209,2,0)</f>
        <v>#N/A</v>
      </c>
      <c r="J1114" s="4"/>
    </row>
    <row r="1115" spans="1:10" x14ac:dyDescent="0.2">
      <c r="A1115" s="17">
        <f>A1114+data!$I$2</f>
        <v>12.619999999999775</v>
      </c>
      <c r="B1115" s="17">
        <f t="shared" si="81"/>
        <v>2.3988329190207257E-13</v>
      </c>
      <c r="C1115" s="17">
        <f>(-data!$B$2)*((B1115^3+data!$D$4*B1115^2-(data!$F$2+data!$D$4*data!$A$2)*B1115-data!$F$2*data!$D$4)/(B1115^3+(data!$D$4+data!$C$2)*B1115^2+(data!$D$4*data!$C$2-data!$R$2)*B1115-data!$D$4*data!$F$2))</f>
        <v>310.87787187522071</v>
      </c>
      <c r="D1115" s="4">
        <f>(-data!$B$2)*((B1115^3+data!$E$4*B1115^2-(data!$F$2+data!$E$4*data!$A$2)*B1115-data!$F$2*data!$E$4)/(B1115^3+(data!$E$4+data!$C$2)*B1115^2+(data!$E$4*data!$C$2-data!$R$2)*B1115-data!$E$4*data!$F$2))</f>
        <v>310.8777492735893</v>
      </c>
      <c r="E1115" s="18" t="str">
        <f>IF(OR(A1115&lt;data!$G$2,A1115 &gt;data!$H$2),"",A1115)</f>
        <v/>
      </c>
      <c r="F1115" s="19">
        <f t="shared" si="80"/>
        <v>310.87787187522071</v>
      </c>
      <c r="G1115" s="19">
        <f t="shared" si="82"/>
        <v>310.8777492735893</v>
      </c>
      <c r="H1115" s="4" t="str">
        <f t="shared" si="83"/>
        <v/>
      </c>
      <c r="I1115" s="4" t="e">
        <f>VLOOKUP(ROUND(A1115,2),data!$B$6:$C$209,2,0)</f>
        <v>#N/A</v>
      </c>
      <c r="J1115" s="4"/>
    </row>
    <row r="1116" spans="1:10" x14ac:dyDescent="0.2">
      <c r="A1116" s="17">
        <f>A1115+data!$I$2</f>
        <v>12.629999999999775</v>
      </c>
      <c r="B1116" s="17">
        <f t="shared" si="81"/>
        <v>2.3442288153211294E-13</v>
      </c>
      <c r="C1116" s="17">
        <f>(-data!$B$2)*((B1116^3+data!$D$4*B1116^2-(data!$F$2+data!$D$4*data!$A$2)*B1116-data!$F$2*data!$D$4)/(B1116^3+(data!$D$4+data!$C$2)*B1116^2+(data!$D$4*data!$C$2-data!$R$2)*B1116-data!$D$4*data!$F$2))</f>
        <v>358.60533039898064</v>
      </c>
      <c r="D1116" s="4">
        <f>(-data!$B$2)*((B1116^3+data!$E$4*B1116^2-(data!$F$2+data!$E$4*data!$A$2)*B1116-data!$F$2*data!$E$4)/(B1116^3+(data!$E$4+data!$C$2)*B1116^2+(data!$E$4*data!$C$2-data!$R$2)*B1116-data!$E$4*data!$F$2))</f>
        <v>358.60517118018606</v>
      </c>
      <c r="E1116" s="18" t="str">
        <f>IF(OR(A1116&lt;data!$G$2,A1116 &gt;data!$H$2),"",A1116)</f>
        <v/>
      </c>
      <c r="F1116" s="19">
        <f t="shared" si="80"/>
        <v>358.60533039898064</v>
      </c>
      <c r="G1116" s="19">
        <f t="shared" si="82"/>
        <v>358.60517118018606</v>
      </c>
      <c r="H1116" s="4" t="str">
        <f t="shared" si="83"/>
        <v/>
      </c>
      <c r="I1116" s="4" t="e">
        <f>VLOOKUP(ROUND(A1116,2),data!$B$6:$C$209,2,0)</f>
        <v>#N/A</v>
      </c>
      <c r="J1116" s="4"/>
    </row>
    <row r="1117" spans="1:10" x14ac:dyDescent="0.2">
      <c r="A1117" s="17">
        <f>A1116+data!$I$2</f>
        <v>12.639999999999775</v>
      </c>
      <c r="B1117" s="17">
        <f t="shared" si="81"/>
        <v>2.2908676527689533E-13</v>
      </c>
      <c r="C1117" s="17">
        <f>(-data!$B$2)*((B1117^3+data!$D$4*B1117^2-(data!$F$2+data!$D$4*data!$A$2)*B1117-data!$F$2*data!$D$4)/(B1117^3+(data!$D$4+data!$C$2)*B1117^2+(data!$D$4*data!$C$2-data!$R$2)*B1117-data!$D$4*data!$F$2))</f>
        <v>422.55876595716455</v>
      </c>
      <c r="D1117" s="4">
        <f>(-data!$B$2)*((B1117^3+data!$E$4*B1117^2-(data!$F$2+data!$E$4*data!$A$2)*B1117-data!$F$2*data!$E$4)/(B1117^3+(data!$E$4+data!$C$2)*B1117^2+(data!$E$4*data!$C$2-data!$R$2)*B1117-data!$E$4*data!$F$2))</f>
        <v>422.55855015083438</v>
      </c>
      <c r="E1117" s="18" t="str">
        <f>IF(OR(A1117&lt;data!$G$2,A1117 &gt;data!$H$2),"",A1117)</f>
        <v/>
      </c>
      <c r="F1117" s="19">
        <f t="shared" si="80"/>
        <v>422.55876595716455</v>
      </c>
      <c r="G1117" s="19">
        <f t="shared" si="82"/>
        <v>422.55855015083438</v>
      </c>
      <c r="H1117" s="4" t="str">
        <f t="shared" si="83"/>
        <v/>
      </c>
      <c r="I1117" s="4" t="e">
        <f>VLOOKUP(ROUND(A1117,2),data!$B$6:$C$209,2,0)</f>
        <v>#N/A</v>
      </c>
      <c r="J1117" s="4"/>
    </row>
    <row r="1118" spans="1:10" x14ac:dyDescent="0.2">
      <c r="A1118" s="17">
        <f>A1117+data!$I$2</f>
        <v>12.649999999999775</v>
      </c>
      <c r="B1118" s="17">
        <f t="shared" si="81"/>
        <v>2.238721138569493E-13</v>
      </c>
      <c r="C1118" s="17">
        <f>(-data!$B$2)*((B1118^3+data!$D$4*B1118^2-(data!$F$2+data!$D$4*data!$A$2)*B1118-data!$F$2*data!$D$4)/(B1118^3+(data!$D$4+data!$C$2)*B1118^2+(data!$D$4*data!$C$2-data!$R$2)*B1118-data!$D$4*data!$F$2))</f>
        <v>512.67856705753718</v>
      </c>
      <c r="D1118" s="4">
        <f>(-data!$B$2)*((B1118^3+data!$E$4*B1118^2-(data!$F$2+data!$E$4*data!$A$2)*B1118-data!$F$2*data!$E$4)/(B1118^3+(data!$E$4+data!$C$2)*B1118^2+(data!$E$4*data!$C$2-data!$R$2)*B1118-data!$E$4*data!$F$2))</f>
        <v>512.67825689368976</v>
      </c>
      <c r="E1118" s="18" t="str">
        <f>IF(OR(A1118&lt;data!$G$2,A1118 &gt;data!$H$2),"",A1118)</f>
        <v/>
      </c>
      <c r="F1118" s="19">
        <f t="shared" si="80"/>
        <v>512.67856705753718</v>
      </c>
      <c r="G1118" s="19">
        <f t="shared" si="82"/>
        <v>512.67825689368976</v>
      </c>
      <c r="H1118" s="4" t="str">
        <f t="shared" si="83"/>
        <v/>
      </c>
      <c r="I1118" s="4" t="e">
        <f>VLOOKUP(ROUND(A1118,2),data!$B$6:$C$209,2,0)</f>
        <v>#N/A</v>
      </c>
      <c r="J1118" s="4"/>
    </row>
    <row r="1119" spans="1:10" x14ac:dyDescent="0.2">
      <c r="A1119" s="17">
        <f>A1118+data!$I$2</f>
        <v>12.659999999999775</v>
      </c>
      <c r="B1119" s="17">
        <f t="shared" si="81"/>
        <v>2.18776162395068E-13</v>
      </c>
      <c r="C1119" s="17">
        <f>(-data!$B$2)*((B1119^3+data!$D$4*B1119^2-(data!$F$2+data!$D$4*data!$A$2)*B1119-data!$F$2*data!$D$4)/(B1119^3+(data!$D$4+data!$C$2)*B1119^2+(data!$D$4*data!$C$2-data!$R$2)*B1119-data!$D$4*data!$F$2))</f>
        <v>649.10823365279987</v>
      </c>
      <c r="D1119" s="4">
        <f>(-data!$B$2)*((B1119^3+data!$E$4*B1119^2-(data!$F$2+data!$E$4*data!$A$2)*B1119-data!$F$2*data!$E$4)/(B1119^3+(data!$E$4+data!$C$2)*B1119^2+(data!$E$4*data!$C$2-data!$R$2)*B1119-data!$E$4*data!$F$2))</f>
        <v>649.10774811313263</v>
      </c>
      <c r="E1119" s="18" t="str">
        <f>IF(OR(A1119&lt;data!$G$2,A1119 &gt;data!$H$2),"",A1119)</f>
        <v/>
      </c>
      <c r="F1119" s="19">
        <f t="shared" si="80"/>
        <v>649.10823365279987</v>
      </c>
      <c r="G1119" s="19">
        <f t="shared" si="82"/>
        <v>649.10774811313263</v>
      </c>
      <c r="H1119" s="4" t="str">
        <f t="shared" si="83"/>
        <v/>
      </c>
      <c r="I1119" s="4" t="e">
        <f>VLOOKUP(ROUND(A1119,2),data!$B$6:$C$209,2,0)</f>
        <v>#N/A</v>
      </c>
      <c r="J1119" s="4"/>
    </row>
    <row r="1120" spans="1:10" x14ac:dyDescent="0.2">
      <c r="A1120" s="17">
        <f>A1119+data!$I$2</f>
        <v>12.669999999999774</v>
      </c>
      <c r="B1120" s="17">
        <f t="shared" si="81"/>
        <v>2.137962089503334E-13</v>
      </c>
      <c r="C1120" s="17">
        <f>(-data!$B$2)*((B1120^3+data!$D$4*B1120^2-(data!$F$2+data!$D$4*data!$A$2)*B1120-data!$F$2*data!$D$4)/(B1120^3+(data!$D$4+data!$C$2)*B1120^2+(data!$D$4*data!$C$2-data!$R$2)*B1120-data!$D$4*data!$F$2))</f>
        <v>879.8041629362101</v>
      </c>
      <c r="D1120" s="4">
        <f>(-data!$B$2)*((B1120^3+data!$E$4*B1120^2-(data!$F$2+data!$E$4*data!$A$2)*B1120-data!$F$2*data!$E$4)/(B1120^3+(data!$E$4+data!$C$2)*B1120^2+(data!$E$4*data!$C$2-data!$R$2)*B1120-data!$E$4*data!$F$2))</f>
        <v>879.80329171633025</v>
      </c>
      <c r="E1120" s="18" t="str">
        <f>IF(OR(A1120&lt;data!$G$2,A1120 &gt;data!$H$2),"",A1120)</f>
        <v/>
      </c>
      <c r="F1120" s="19">
        <f t="shared" si="80"/>
        <v>879.8041629362101</v>
      </c>
      <c r="G1120" s="19">
        <f t="shared" si="82"/>
        <v>879.80329171633025</v>
      </c>
      <c r="H1120" s="4" t="str">
        <f t="shared" si="83"/>
        <v/>
      </c>
      <c r="I1120" s="4" t="e">
        <f>VLOOKUP(ROUND(A1120,2),data!$B$6:$C$209,2,0)</f>
        <v>#N/A</v>
      </c>
      <c r="J1120" s="4"/>
    </row>
    <row r="1121" spans="1:10" x14ac:dyDescent="0.2">
      <c r="A1121" s="17">
        <f>A1120+data!$I$2</f>
        <v>12.679999999999774</v>
      </c>
      <c r="B1121" s="17">
        <f t="shared" si="81"/>
        <v>2.0892961308551238E-13</v>
      </c>
      <c r="C1121" s="17">
        <f>(-data!$B$2)*((B1121^3+data!$D$4*B1121^2-(data!$F$2+data!$D$4*data!$A$2)*B1121-data!$F$2*data!$D$4)/(B1121^3+(data!$D$4+data!$C$2)*B1121^2+(data!$D$4*data!$C$2-data!$R$2)*B1121-data!$D$4*data!$F$2))</f>
        <v>1353.8432160275177</v>
      </c>
      <c r="D1121" s="4">
        <f>(-data!$B$2)*((B1121^3+data!$E$4*B1121^2-(data!$F$2+data!$E$4*data!$A$2)*B1121-data!$F$2*data!$E$4)/(B1121^3+(data!$E$4+data!$C$2)*B1121^2+(data!$E$4*data!$C$2-data!$R$2)*B1121-data!$E$4*data!$F$2))</f>
        <v>1353.841200771169</v>
      </c>
      <c r="E1121" s="18" t="str">
        <f>IF(OR(A1121&lt;data!$G$2,A1121 &gt;data!$H$2),"",A1121)</f>
        <v/>
      </c>
      <c r="F1121" s="19">
        <f t="shared" si="80"/>
        <v>1353.8432160275177</v>
      </c>
      <c r="G1121" s="19">
        <f t="shared" si="82"/>
        <v>1353.841200771169</v>
      </c>
      <c r="H1121" s="4" t="str">
        <f t="shared" si="83"/>
        <v/>
      </c>
      <c r="I1121" s="4" t="e">
        <f>VLOOKUP(ROUND(A1121,2),data!$B$6:$C$209,2,0)</f>
        <v>#N/A</v>
      </c>
      <c r="J1121" s="4"/>
    </row>
    <row r="1122" spans="1:10" x14ac:dyDescent="0.2">
      <c r="A1122" s="17">
        <f>A1121+data!$I$2</f>
        <v>12.689999999999774</v>
      </c>
      <c r="B1122" s="17">
        <f t="shared" si="81"/>
        <v>2.0417379446705893E-13</v>
      </c>
      <c r="C1122" s="17">
        <f>(-data!$B$2)*((B1122^3+data!$D$4*B1122^2-(data!$F$2+data!$D$4*data!$A$2)*B1122-data!$F$2*data!$D$4)/(B1122^3+(data!$D$4+data!$C$2)*B1122^2+(data!$D$4*data!$C$2-data!$R$2)*B1122-data!$D$4*data!$F$2))</f>
        <v>2885.0816614896421</v>
      </c>
      <c r="D1122" s="4">
        <f>(-data!$B$2)*((B1122^3+data!$E$4*B1122^2-(data!$F$2+data!$E$4*data!$A$2)*B1122-data!$F$2*data!$E$4)/(B1122^3+(data!$E$4+data!$C$2)*B1122^2+(data!$E$4*data!$C$2-data!$R$2)*B1122-data!$E$4*data!$F$2))</f>
        <v>2885.0727198594573</v>
      </c>
      <c r="E1122" s="18" t="str">
        <f>IF(OR(A1122&lt;data!$G$2,A1122 &gt;data!$H$2),"",A1122)</f>
        <v/>
      </c>
      <c r="F1122" s="19">
        <f t="shared" si="80"/>
        <v>2885.0816614896421</v>
      </c>
      <c r="G1122" s="19">
        <f t="shared" si="82"/>
        <v>2885.0727198594573</v>
      </c>
      <c r="H1122" s="4" t="str">
        <f t="shared" si="83"/>
        <v/>
      </c>
      <c r="I1122" s="4" t="e">
        <f>VLOOKUP(ROUND(A1122,2),data!$B$6:$C$209,2,0)</f>
        <v>#N/A</v>
      </c>
      <c r="J1122" s="4"/>
    </row>
    <row r="1123" spans="1:10" x14ac:dyDescent="0.2">
      <c r="A1123" s="17">
        <f>A1122+data!$I$2</f>
        <v>12.699999999999774</v>
      </c>
      <c r="B1123" s="17">
        <f t="shared" si="81"/>
        <v>1.9952623149699157E-13</v>
      </c>
      <c r="C1123" s="17">
        <f>(-data!$B$2)*((B1123^3+data!$D$4*B1123^2-(data!$F$2+data!$D$4*data!$A$2)*B1123-data!$F$2*data!$D$4)/(B1123^3+(data!$D$4+data!$C$2)*B1123^2+(data!$D$4*data!$C$2-data!$R$2)*B1123-data!$D$4*data!$F$2))</f>
        <v>-25318.82728982683</v>
      </c>
      <c r="D1123" s="4">
        <f>(-data!$B$2)*((B1123^3+data!$E$4*B1123^2-(data!$F$2+data!$E$4*data!$A$2)*B1123-data!$F$2*data!$E$4)/(B1123^3+(data!$E$4+data!$C$2)*B1123^2+(data!$E$4*data!$C$2-data!$R$2)*B1123-data!$E$4*data!$F$2))</f>
        <v>-25319.500227426652</v>
      </c>
      <c r="E1123" s="18" t="str">
        <f>IF(OR(A1123&lt;data!$G$2,A1123 &gt;data!$H$2),"",A1123)</f>
        <v/>
      </c>
      <c r="F1123" s="19">
        <f t="shared" si="80"/>
        <v>-25318.82728982683</v>
      </c>
      <c r="G1123" s="19">
        <f t="shared" si="82"/>
        <v>-25319.500227426652</v>
      </c>
      <c r="H1123" s="4" t="str">
        <f t="shared" si="83"/>
        <v/>
      </c>
      <c r="I1123" s="4" t="e">
        <f>VLOOKUP(ROUND(A1123,2),data!$B$6:$C$209,2,0)</f>
        <v>#N/A</v>
      </c>
      <c r="J1123" s="4"/>
    </row>
    <row r="1124" spans="1:10" x14ac:dyDescent="0.2">
      <c r="A1124" s="17">
        <f>A1123+data!$I$2</f>
        <v>12.709999999999773</v>
      </c>
      <c r="B1124" s="17">
        <f t="shared" si="81"/>
        <v>1.9498445997590579E-13</v>
      </c>
      <c r="C1124" s="17">
        <f>(-data!$B$2)*((B1124^3+data!$D$4*B1124^2-(data!$F$2+data!$D$4*data!$A$2)*B1124-data!$F$2*data!$D$4)/(B1124^3+(data!$D$4+data!$C$2)*B1124^2+(data!$D$4*data!$C$2-data!$R$2)*B1124-data!$D$4*data!$F$2))</f>
        <v>-2382.5639105981718</v>
      </c>
      <c r="D1124" s="4">
        <f>(-data!$B$2)*((B1124^3+data!$E$4*B1124^2-(data!$F$2+data!$E$4*data!$A$2)*B1124-data!$F$2*data!$E$4)/(B1124^3+(data!$E$4+data!$C$2)*B1124^2+(data!$E$4*data!$C$2-data!$R$2)*B1124-data!$E$4*data!$F$2))</f>
        <v>-2382.5697343676161</v>
      </c>
      <c r="E1124" s="18" t="str">
        <f>IF(OR(A1124&lt;data!$G$2,A1124 &gt;data!$H$2),"",A1124)</f>
        <v/>
      </c>
      <c r="F1124" s="19">
        <f t="shared" si="80"/>
        <v>-2382.5639105981718</v>
      </c>
      <c r="G1124" s="19">
        <f t="shared" si="82"/>
        <v>-2382.5697343676161</v>
      </c>
      <c r="H1124" s="4" t="str">
        <f t="shared" si="83"/>
        <v/>
      </c>
      <c r="I1124" s="4" t="e">
        <f>VLOOKUP(ROUND(A1124,2),data!$B$6:$C$209,2,0)</f>
        <v>#N/A</v>
      </c>
      <c r="J1124" s="4"/>
    </row>
    <row r="1125" spans="1:10" x14ac:dyDescent="0.2">
      <c r="A1125" s="17">
        <f>A1124+data!$I$2</f>
        <v>12.719999999999773</v>
      </c>
      <c r="B1125" s="17">
        <f t="shared" si="81"/>
        <v>1.9054607179642368E-13</v>
      </c>
      <c r="C1125" s="17">
        <f>(-data!$B$2)*((B1125^3+data!$D$4*B1125^2-(data!$F$2+data!$D$4*data!$A$2)*B1125-data!$F$2*data!$D$4)/(B1125^3+(data!$D$4+data!$C$2)*B1125^2+(data!$D$4*data!$C$2-data!$R$2)*B1125-data!$D$4*data!$F$2))</f>
        <v>-1259.3136407702093</v>
      </c>
      <c r="D1125" s="4">
        <f>(-data!$B$2)*((B1125^3+data!$E$4*B1125^2-(data!$F$2+data!$E$4*data!$A$2)*B1125-data!$F$2*data!$E$4)/(B1125^3+(data!$E$4+data!$C$2)*B1125^2+(data!$E$4*data!$C$2-data!$R$2)*B1125-data!$E$4*data!$F$2))</f>
        <v>-1259.3152310773526</v>
      </c>
      <c r="E1125" s="18" t="str">
        <f>IF(OR(A1125&lt;data!$G$2,A1125 &gt;data!$H$2),"",A1125)</f>
        <v/>
      </c>
      <c r="F1125" s="19">
        <f t="shared" si="80"/>
        <v>-1259.3136407702093</v>
      </c>
      <c r="G1125" s="19">
        <f t="shared" si="82"/>
        <v>-1259.3152310773526</v>
      </c>
      <c r="H1125" s="4" t="str">
        <f t="shared" si="83"/>
        <v/>
      </c>
      <c r="I1125" s="4" t="e">
        <f>VLOOKUP(ROUND(A1125,2),data!$B$6:$C$209,2,0)</f>
        <v>#N/A</v>
      </c>
      <c r="J1125" s="4"/>
    </row>
    <row r="1126" spans="1:10" x14ac:dyDescent="0.2">
      <c r="A1126" s="17">
        <f>A1125+data!$I$2</f>
        <v>12.729999999999773</v>
      </c>
      <c r="B1126" s="17">
        <f t="shared" si="81"/>
        <v>1.8620871366638349E-13</v>
      </c>
      <c r="C1126" s="17">
        <f>(-data!$B$2)*((B1126^3+data!$D$4*B1126^2-(data!$F$2+data!$D$4*data!$A$2)*B1126-data!$F$2*data!$D$4)/(B1126^3+(data!$D$4+data!$C$2)*B1126^2+(data!$D$4*data!$C$2-data!$R$2)*B1126-data!$D$4*data!$F$2))</f>
        <v>-860.11463094124917</v>
      </c>
      <c r="D1126" s="4">
        <f>(-data!$B$2)*((B1126^3+data!$E$4*B1126^2-(data!$F$2+data!$E$4*data!$A$2)*B1126-data!$F$2*data!$E$4)/(B1126^3+(data!$E$4+data!$C$2)*B1126^2+(data!$E$4*data!$C$2-data!$R$2)*B1126-data!$E$4*data!$F$2))</f>
        <v>-860.11535618200946</v>
      </c>
      <c r="E1126" s="18" t="str">
        <f>IF(OR(A1126&lt;data!$G$2,A1126 &gt;data!$H$2),"",A1126)</f>
        <v/>
      </c>
      <c r="F1126" s="19">
        <f t="shared" si="80"/>
        <v>-860.11463094124917</v>
      </c>
      <c r="G1126" s="19">
        <f t="shared" si="82"/>
        <v>-860.11535618200946</v>
      </c>
      <c r="H1126" s="4" t="str">
        <f t="shared" si="83"/>
        <v/>
      </c>
      <c r="I1126" s="4" t="e">
        <f>VLOOKUP(ROUND(A1126,2),data!$B$6:$C$209,2,0)</f>
        <v>#N/A</v>
      </c>
      <c r="J1126" s="4"/>
    </row>
    <row r="1127" spans="1:10" x14ac:dyDescent="0.2">
      <c r="A1127" s="17">
        <f>A1126+data!$I$2</f>
        <v>12.739999999999773</v>
      </c>
      <c r="B1127" s="17">
        <f t="shared" si="81"/>
        <v>1.8197008586109291E-13</v>
      </c>
      <c r="C1127" s="17">
        <f>(-data!$B$2)*((B1127^3+data!$D$4*B1127^2-(data!$F$2+data!$D$4*data!$A$2)*B1127-data!$F$2*data!$D$4)/(B1127^3+(data!$D$4+data!$C$2)*B1127^2+(data!$D$4*data!$C$2-data!$R$2)*B1127-data!$D$4*data!$F$2))</f>
        <v>-655.56057456404744</v>
      </c>
      <c r="D1127" s="4">
        <f>(-data!$B$2)*((B1127^3+data!$E$4*B1127^2-(data!$F$2+data!$E$4*data!$A$2)*B1127-data!$F$2*data!$E$4)/(B1127^3+(data!$E$4+data!$C$2)*B1127^2+(data!$E$4*data!$C$2-data!$R$2)*B1127-data!$E$4*data!$F$2))</f>
        <v>-655.5609864781444</v>
      </c>
      <c r="E1127" s="18" t="str">
        <f>IF(OR(A1127&lt;data!$G$2,A1127 &gt;data!$H$2),"",A1127)</f>
        <v/>
      </c>
      <c r="F1127" s="19">
        <f t="shared" si="80"/>
        <v>-655.56057456404744</v>
      </c>
      <c r="G1127" s="19">
        <f t="shared" si="82"/>
        <v>-655.5609864781444</v>
      </c>
      <c r="H1127" s="4" t="str">
        <f t="shared" si="83"/>
        <v/>
      </c>
      <c r="I1127" s="4" t="e">
        <f>VLOOKUP(ROUND(A1127,2),data!$B$6:$C$209,2,0)</f>
        <v>#N/A</v>
      </c>
      <c r="J1127" s="4"/>
    </row>
    <row r="1128" spans="1:10" x14ac:dyDescent="0.2">
      <c r="A1128" s="17">
        <f>A1127+data!$I$2</f>
        <v>12.749999999999773</v>
      </c>
      <c r="B1128" s="17">
        <f t="shared" si="81"/>
        <v>1.7782794100398469E-13</v>
      </c>
      <c r="C1128" s="17">
        <f>(-data!$B$2)*((B1128^3+data!$D$4*B1128^2-(data!$F$2+data!$D$4*data!$A$2)*B1128-data!$F$2*data!$D$4)/(B1128^3+(data!$D$4+data!$C$2)*B1128^2+(data!$D$4*data!$C$2-data!$R$2)*B1128-data!$D$4*data!$F$2))</f>
        <v>-531.22172473506282</v>
      </c>
      <c r="D1128" s="4">
        <f>(-data!$B$2)*((B1128^3+data!$E$4*B1128^2-(data!$F$2+data!$E$4*data!$A$2)*B1128-data!$F$2*data!$E$4)/(B1128^3+(data!$E$4+data!$C$2)*B1128^2+(data!$E$4*data!$C$2-data!$R$2)*B1128-data!$E$4*data!$F$2))</f>
        <v>-531.22198921724782</v>
      </c>
      <c r="E1128" s="18" t="str">
        <f>IF(OR(A1128&lt;data!$G$2,A1128 &gt;data!$H$2),"",A1128)</f>
        <v/>
      </c>
      <c r="F1128" s="19">
        <f t="shared" si="80"/>
        <v>-531.22172473506282</v>
      </c>
      <c r="G1128" s="19">
        <f t="shared" si="82"/>
        <v>-531.22198921724782</v>
      </c>
      <c r="H1128" s="4" t="str">
        <f t="shared" si="83"/>
        <v/>
      </c>
      <c r="I1128" s="4" t="e">
        <f>VLOOKUP(ROUND(A1128,2),data!$B$6:$C$209,2,0)</f>
        <v>#N/A</v>
      </c>
      <c r="J1128" s="4"/>
    </row>
    <row r="1129" spans="1:10" x14ac:dyDescent="0.2">
      <c r="A1129" s="17">
        <f>A1128+data!$I$2</f>
        <v>12.759999999999772</v>
      </c>
      <c r="B1129" s="17">
        <f t="shared" si="81"/>
        <v>1.7378008287502788E-13</v>
      </c>
      <c r="C1129" s="17">
        <f>(-data!$B$2)*((B1129^3+data!$D$4*B1129^2-(data!$F$2+data!$D$4*data!$A$2)*B1129-data!$F$2*data!$D$4)/(B1129^3+(data!$D$4+data!$C$2)*B1129^2+(data!$D$4*data!$C$2-data!$R$2)*B1129-data!$D$4*data!$F$2))</f>
        <v>-447.66735080146384</v>
      </c>
      <c r="D1129" s="4">
        <f>(-data!$B$2)*((B1129^3+data!$E$4*B1129^2-(data!$F$2+data!$E$4*data!$A$2)*B1129-data!$F$2*data!$E$4)/(B1129^3+(data!$E$4+data!$C$2)*B1129^2+(data!$E$4*data!$C$2-data!$R$2)*B1129-data!$E$4*data!$F$2))</f>
        <v>-447.66753448445928</v>
      </c>
      <c r="E1129" s="18" t="str">
        <f>IF(OR(A1129&lt;data!$G$2,A1129 &gt;data!$H$2),"",A1129)</f>
        <v/>
      </c>
      <c r="F1129" s="19">
        <f t="shared" si="80"/>
        <v>-447.66735080146384</v>
      </c>
      <c r="G1129" s="19">
        <f t="shared" si="82"/>
        <v>-447.66753448445928</v>
      </c>
      <c r="H1129" s="4" t="str">
        <f t="shared" si="83"/>
        <v/>
      </c>
      <c r="I1129" s="4" t="e">
        <f>VLOOKUP(ROUND(A1129,2),data!$B$6:$C$209,2,0)</f>
        <v>#N/A</v>
      </c>
      <c r="J1129" s="4"/>
    </row>
    <row r="1130" spans="1:10" x14ac:dyDescent="0.2">
      <c r="A1130" s="17">
        <f>A1129+data!$I$2</f>
        <v>12.769999999999772</v>
      </c>
      <c r="B1130" s="17">
        <f t="shared" si="81"/>
        <v>1.6982436524626333E-13</v>
      </c>
      <c r="C1130" s="17">
        <f>(-data!$B$2)*((B1130^3+data!$D$4*B1130^2-(data!$F$2+data!$D$4*data!$A$2)*B1130-data!$F$2*data!$D$4)/(B1130^3+(data!$D$4+data!$C$2)*B1130^2+(data!$D$4*data!$C$2-data!$R$2)*B1130-data!$D$4*data!$F$2))</f>
        <v>-387.67183376154509</v>
      </c>
      <c r="D1130" s="4">
        <f>(-data!$B$2)*((B1130^3+data!$E$4*B1130^2-(data!$F$2+data!$E$4*data!$A$2)*B1130-data!$F$2*data!$E$4)/(B1130^3+(data!$E$4+data!$C$2)*B1130^2+(data!$E$4*data!$C$2-data!$R$2)*B1130-data!$E$4*data!$F$2))</f>
        <v>-387.67196848613048</v>
      </c>
      <c r="E1130" s="18" t="str">
        <f>IF(OR(A1130&lt;data!$G$2,A1130 &gt;data!$H$2),"",A1130)</f>
        <v/>
      </c>
      <c r="F1130" s="19">
        <f t="shared" si="80"/>
        <v>-387.67183376154509</v>
      </c>
      <c r="G1130" s="19">
        <f t="shared" si="82"/>
        <v>-387.67196848613048</v>
      </c>
      <c r="H1130" s="4" t="str">
        <f t="shared" si="83"/>
        <v/>
      </c>
      <c r="I1130" s="4" t="e">
        <f>VLOOKUP(ROUND(A1130,2),data!$B$6:$C$209,2,0)</f>
        <v>#N/A</v>
      </c>
      <c r="J1130" s="4"/>
    </row>
    <row r="1131" spans="1:10" x14ac:dyDescent="0.2">
      <c r="A1131" s="17">
        <f>A1130+data!$I$2</f>
        <v>12.779999999999772</v>
      </c>
      <c r="B1131" s="17">
        <f t="shared" si="81"/>
        <v>1.6595869074384295E-13</v>
      </c>
      <c r="C1131" s="17">
        <f>(-data!$B$2)*((B1131^3+data!$D$4*B1131^2-(data!$F$2+data!$D$4*data!$A$2)*B1131-data!$F$2*data!$D$4)/(B1131^3+(data!$D$4+data!$C$2)*B1131^2+(data!$D$4*data!$C$2-data!$R$2)*B1131-data!$D$4*data!$F$2))</f>
        <v>-342.51288122030286</v>
      </c>
      <c r="D1131" s="4">
        <f>(-data!$B$2)*((B1131^3+data!$E$4*B1131^2-(data!$F$2+data!$E$4*data!$A$2)*B1131-data!$F$2*data!$E$4)/(B1131^3+(data!$E$4+data!$C$2)*B1131^2+(data!$E$4*data!$C$2-data!$R$2)*B1131-data!$E$4*data!$F$2))</f>
        <v>-342.51298408745942</v>
      </c>
      <c r="E1131" s="18" t="str">
        <f>IF(OR(A1131&lt;data!$G$2,A1131 &gt;data!$H$2),"",A1131)</f>
        <v/>
      </c>
      <c r="F1131" s="19">
        <f t="shared" si="80"/>
        <v>-342.51288122030286</v>
      </c>
      <c r="G1131" s="19">
        <f t="shared" si="82"/>
        <v>-342.51298408745942</v>
      </c>
      <c r="H1131" s="4" t="str">
        <f t="shared" si="83"/>
        <v/>
      </c>
      <c r="I1131" s="4" t="e">
        <f>VLOOKUP(ROUND(A1131,2),data!$B$6:$C$209,2,0)</f>
        <v>#N/A</v>
      </c>
      <c r="J1131" s="4"/>
    </row>
    <row r="1132" spans="1:10" x14ac:dyDescent="0.2">
      <c r="A1132" s="17">
        <f>A1131+data!$I$2</f>
        <v>12.789999999999772</v>
      </c>
      <c r="B1132" s="17">
        <f t="shared" si="81"/>
        <v>1.6218100973597793E-13</v>
      </c>
      <c r="C1132" s="17">
        <f>(-data!$B$2)*((B1132^3+data!$D$4*B1132^2-(data!$F$2+data!$D$4*data!$A$2)*B1132-data!$F$2*data!$D$4)/(B1132^3+(data!$D$4+data!$C$2)*B1132^2+(data!$D$4*data!$C$2-data!$R$2)*B1132-data!$D$4*data!$F$2))</f>
        <v>-307.30090945893147</v>
      </c>
      <c r="D1132" s="4">
        <f>(-data!$B$2)*((B1132^3+data!$E$4*B1132^2-(data!$F$2+data!$E$4*data!$A$2)*B1132-data!$F$2*data!$E$4)/(B1132^3+(data!$E$4+data!$C$2)*B1132^2+(data!$E$4*data!$C$2-data!$R$2)*B1132-data!$E$4*data!$F$2))</f>
        <v>-307.30099046115674</v>
      </c>
      <c r="E1132" s="18" t="str">
        <f>IF(OR(A1132&lt;data!$G$2,A1132 &gt;data!$H$2),"",A1132)</f>
        <v/>
      </c>
      <c r="F1132" s="19">
        <f t="shared" si="80"/>
        <v>-307.30090945893147</v>
      </c>
      <c r="G1132" s="19">
        <f t="shared" si="82"/>
        <v>-307.30099046115674</v>
      </c>
      <c r="H1132" s="4" t="str">
        <f t="shared" si="83"/>
        <v/>
      </c>
      <c r="I1132" s="4" t="e">
        <f>VLOOKUP(ROUND(A1132,2),data!$B$6:$C$209,2,0)</f>
        <v>#N/A</v>
      </c>
      <c r="J1132" s="4"/>
    </row>
    <row r="1133" spans="1:10" x14ac:dyDescent="0.2">
      <c r="A1133" s="17">
        <f>A1132+data!$I$2</f>
        <v>12.799999999999772</v>
      </c>
      <c r="B1133" s="17">
        <f t="shared" si="81"/>
        <v>1.5848931924619437E-13</v>
      </c>
      <c r="C1133" s="17">
        <f>(-data!$B$2)*((B1133^3+data!$D$4*B1133^2-(data!$F$2+data!$D$4*data!$A$2)*B1133-data!$F$2*data!$D$4)/(B1133^3+(data!$D$4+data!$C$2)*B1133^2+(data!$D$4*data!$C$2-data!$R$2)*B1133-data!$D$4*data!$F$2))</f>
        <v>-279.08222623760145</v>
      </c>
      <c r="D1133" s="4">
        <f>(-data!$B$2)*((B1133^3+data!$E$4*B1133^2-(data!$F$2+data!$E$4*data!$A$2)*B1133-data!$F$2*data!$E$4)/(B1133^3+(data!$E$4+data!$C$2)*B1133^2+(data!$E$4*data!$C$2-data!$R$2)*B1133-data!$E$4*data!$F$2))</f>
        <v>-279.08229159868989</v>
      </c>
      <c r="E1133" s="18" t="str">
        <f>IF(OR(A1133&lt;data!$G$2,A1133 &gt;data!$H$2),"",A1133)</f>
        <v/>
      </c>
      <c r="F1133" s="19">
        <f t="shared" si="80"/>
        <v>-279.08222623760145</v>
      </c>
      <c r="G1133" s="19">
        <f t="shared" si="82"/>
        <v>-279.08229159868989</v>
      </c>
      <c r="H1133" s="4" t="str">
        <f t="shared" si="83"/>
        <v/>
      </c>
      <c r="I1133" s="4" t="e">
        <f>VLOOKUP(ROUND(A1133,2),data!$B$6:$C$209,2,0)</f>
        <v>#N/A</v>
      </c>
      <c r="J1133" s="4"/>
    </row>
    <row r="1134" spans="1:10" x14ac:dyDescent="0.2">
      <c r="A1134" s="17">
        <f>A1133+data!$I$2</f>
        <v>12.809999999999771</v>
      </c>
      <c r="B1134" s="17">
        <f t="shared" si="81"/>
        <v>1.5488166189132928E-13</v>
      </c>
      <c r="C1134" s="17">
        <f>(-data!$B$2)*((B1134^3+data!$D$4*B1134^2-(data!$F$2+data!$D$4*data!$A$2)*B1134-data!$F$2*data!$D$4)/(B1134^3+(data!$D$4+data!$C$2)*B1134^2+(data!$D$4*data!$C$2-data!$R$2)*B1134-data!$D$4*data!$F$2))</f>
        <v>-255.96724319765133</v>
      </c>
      <c r="D1134" s="4">
        <f>(-data!$B$2)*((B1134^3+data!$E$4*B1134^2-(data!$F$2+data!$E$4*data!$A$2)*B1134-data!$F$2*data!$E$4)/(B1134^3+(data!$E$4+data!$C$2)*B1134^2+(data!$E$4*data!$C$2-data!$R$2)*B1134-data!$E$4*data!$F$2))</f>
        <v>-255.96729699319368</v>
      </c>
      <c r="E1134" s="18" t="str">
        <f>IF(OR(A1134&lt;data!$G$2,A1134 &gt;data!$H$2),"",A1134)</f>
        <v/>
      </c>
      <c r="F1134" s="19">
        <f t="shared" si="80"/>
        <v>-255.96724319765133</v>
      </c>
      <c r="G1134" s="19">
        <f t="shared" si="82"/>
        <v>-255.96729699319368</v>
      </c>
      <c r="H1134" s="4" t="str">
        <f t="shared" si="83"/>
        <v/>
      </c>
      <c r="I1134" s="4" t="e">
        <f>VLOOKUP(ROUND(A1134,2),data!$B$6:$C$209,2,0)</f>
        <v>#N/A</v>
      </c>
      <c r="J1134" s="4"/>
    </row>
    <row r="1135" spans="1:10" x14ac:dyDescent="0.2">
      <c r="A1135" s="17">
        <f>A1134+data!$I$2</f>
        <v>12.819999999999771</v>
      </c>
      <c r="B1135" s="17">
        <f t="shared" si="81"/>
        <v>1.5135612484370013E-13</v>
      </c>
      <c r="C1135" s="17">
        <f>(-data!$B$2)*((B1135^3+data!$D$4*B1135^2-(data!$F$2+data!$D$4*data!$A$2)*B1135-data!$F$2*data!$D$4)/(B1135^3+(data!$D$4+data!$C$2)*B1135^2+(data!$D$4*data!$C$2-data!$R$2)*B1135-data!$D$4*data!$F$2))</f>
        <v>-236.69087249788592</v>
      </c>
      <c r="D1135" s="4">
        <f>(-data!$B$2)*((B1135^3+data!$E$4*B1135^2-(data!$F$2+data!$E$4*data!$A$2)*B1135-data!$F$2*data!$E$4)/(B1135^3+(data!$E$4+data!$C$2)*B1135^2+(data!$E$4*data!$C$2-data!$R$2)*B1135-data!$E$4*data!$F$2))</f>
        <v>-236.69091750671578</v>
      </c>
      <c r="E1135" s="18" t="str">
        <f>IF(OR(A1135&lt;data!$G$2,A1135 &gt;data!$H$2),"",A1135)</f>
        <v/>
      </c>
      <c r="F1135" s="19">
        <f t="shared" si="80"/>
        <v>-236.69087249788592</v>
      </c>
      <c r="G1135" s="19">
        <f t="shared" si="82"/>
        <v>-236.69091750671578</v>
      </c>
      <c r="H1135" s="4" t="str">
        <f t="shared" si="83"/>
        <v/>
      </c>
      <c r="I1135" s="4" t="e">
        <f>VLOOKUP(ROUND(A1135,2),data!$B$6:$C$209,2,0)</f>
        <v>#N/A</v>
      </c>
      <c r="J1135" s="4"/>
    </row>
    <row r="1136" spans="1:10" x14ac:dyDescent="0.2">
      <c r="A1136" s="17">
        <f>A1135+data!$I$2</f>
        <v>12.829999999999771</v>
      </c>
      <c r="B1136" s="17">
        <f t="shared" si="81"/>
        <v>1.4791083881689824E-13</v>
      </c>
      <c r="C1136" s="17">
        <f>(-data!$B$2)*((B1136^3+data!$D$4*B1136^2-(data!$F$2+data!$D$4*data!$A$2)*B1136-data!$F$2*data!$D$4)/(B1136^3+(data!$D$4+data!$C$2)*B1136^2+(data!$D$4*data!$C$2-data!$R$2)*B1136-data!$D$4*data!$F$2))</f>
        <v>-220.37422241136863</v>
      </c>
      <c r="D1136" s="4">
        <f>(-data!$B$2)*((B1136^3+data!$E$4*B1136^2-(data!$F$2+data!$E$4*data!$A$2)*B1136-data!$F$2*data!$E$4)/(B1136^3+(data!$E$4+data!$C$2)*B1136^2+(data!$E$4*data!$C$2-data!$R$2)*B1136-data!$E$4*data!$F$2))</f>
        <v>-220.37426059224009</v>
      </c>
      <c r="E1136" s="18" t="str">
        <f>IF(OR(A1136&lt;data!$G$2,A1136 &gt;data!$H$2),"",A1136)</f>
        <v/>
      </c>
      <c r="F1136" s="19">
        <f t="shared" si="80"/>
        <v>-220.37422241136863</v>
      </c>
      <c r="G1136" s="19">
        <f t="shared" si="82"/>
        <v>-220.37426059224009</v>
      </c>
      <c r="H1136" s="4" t="str">
        <f t="shared" si="83"/>
        <v/>
      </c>
      <c r="I1136" s="4" t="e">
        <f>VLOOKUP(ROUND(A1136,2),data!$B$6:$C$209,2,0)</f>
        <v>#N/A</v>
      </c>
      <c r="J1136" s="4"/>
    </row>
    <row r="1137" spans="1:10" x14ac:dyDescent="0.2">
      <c r="A1137" s="17">
        <f>A1136+data!$I$2</f>
        <v>12.839999999999771</v>
      </c>
      <c r="B1137" s="17">
        <f t="shared" si="81"/>
        <v>1.4454397707466849E-13</v>
      </c>
      <c r="C1137" s="17">
        <f>(-data!$B$2)*((B1137^3+data!$D$4*B1137^2-(data!$F$2+data!$D$4*data!$A$2)*B1137-data!$F$2*data!$D$4)/(B1137^3+(data!$D$4+data!$C$2)*B1137^2+(data!$D$4*data!$C$2-data!$R$2)*B1137-data!$D$4*data!$F$2))</f>
        <v>-206.38767748383913</v>
      </c>
      <c r="D1137" s="4">
        <f>(-data!$B$2)*((B1137^3+data!$E$4*B1137^2-(data!$F$2+data!$E$4*data!$A$2)*B1137-data!$F$2*data!$E$4)/(B1137^3+(data!$E$4+data!$C$2)*B1137^2+(data!$E$4*data!$C$2-data!$R$2)*B1137-data!$E$4*data!$F$2))</f>
        <v>-206.38771025648492</v>
      </c>
      <c r="E1137" s="18" t="str">
        <f>IF(OR(A1137&lt;data!$G$2,A1137 &gt;data!$H$2),"",A1137)</f>
        <v/>
      </c>
      <c r="F1137" s="19">
        <f t="shared" si="80"/>
        <v>-206.38767748383913</v>
      </c>
      <c r="G1137" s="19">
        <f t="shared" si="82"/>
        <v>-206.38771025648492</v>
      </c>
      <c r="H1137" s="4" t="str">
        <f t="shared" si="83"/>
        <v/>
      </c>
      <c r="I1137" s="4" t="e">
        <f>VLOOKUP(ROUND(A1137,2),data!$B$6:$C$209,2,0)</f>
        <v>#N/A</v>
      </c>
      <c r="J1137" s="4"/>
    </row>
    <row r="1138" spans="1:10" x14ac:dyDescent="0.2">
      <c r="A1138" s="17">
        <f>A1137+data!$I$2</f>
        <v>12.84999999999977</v>
      </c>
      <c r="B1138" s="17">
        <f t="shared" si="81"/>
        <v>1.4125375446234948E-13</v>
      </c>
      <c r="C1138" s="17">
        <f>(-data!$B$2)*((B1138^3+data!$D$4*B1138^2-(data!$F$2+data!$D$4*data!$A$2)*B1138-data!$F$2*data!$D$4)/(B1138^3+(data!$D$4+data!$C$2)*B1138^2+(data!$D$4*data!$C$2-data!$R$2)*B1138-data!$D$4*data!$F$2))</f>
        <v>-194.26837312251416</v>
      </c>
      <c r="D1138" s="4">
        <f>(-data!$B$2)*((B1138^3+data!$E$4*B1138^2-(data!$F$2+data!$E$4*data!$A$2)*B1138-data!$F$2*data!$E$4)/(B1138^3+(data!$E$4+data!$C$2)*B1138^2+(data!$E$4*data!$C$2-data!$R$2)*B1138-data!$E$4*data!$F$2))</f>
        <v>-194.26840154067548</v>
      </c>
      <c r="E1138" s="18" t="str">
        <f>IF(OR(A1138&lt;data!$G$2,A1138 &gt;data!$H$2),"",A1138)</f>
        <v/>
      </c>
      <c r="F1138" s="19">
        <f t="shared" si="80"/>
        <v>-194.26837312251416</v>
      </c>
      <c r="G1138" s="19">
        <f t="shared" si="82"/>
        <v>-194.26840154067548</v>
      </c>
      <c r="H1138" s="4" t="str">
        <f t="shared" si="83"/>
        <v/>
      </c>
      <c r="I1138" s="4" t="e">
        <f>VLOOKUP(ROUND(A1138,2),data!$B$6:$C$209,2,0)</f>
        <v>#N/A</v>
      </c>
      <c r="J1138" s="4"/>
    </row>
    <row r="1139" spans="1:10" x14ac:dyDescent="0.2">
      <c r="A1139" s="17">
        <f>A1138+data!$I$2</f>
        <v>12.85999999999977</v>
      </c>
      <c r="B1139" s="17">
        <f t="shared" si="81"/>
        <v>1.3803842646036136E-13</v>
      </c>
      <c r="C1139" s="17">
        <f>(-data!$B$2)*((B1139^3+data!$D$4*B1139^2-(data!$F$2+data!$D$4*data!$A$2)*B1139-data!$F$2*data!$D$4)/(B1139^3+(data!$D$4+data!$C$2)*B1139^2+(data!$D$4*data!$C$2-data!$R$2)*B1139-data!$D$4*data!$F$2))</f>
        <v>-183.66841926824989</v>
      </c>
      <c r="D1139" s="4">
        <f>(-data!$B$2)*((B1139^3+data!$E$4*B1139^2-(data!$F$2+data!$E$4*data!$A$2)*B1139-data!$F$2*data!$E$4)/(B1139^3+(data!$E$4+data!$C$2)*B1139^2+(data!$E$4*data!$C$2-data!$R$2)*B1139-data!$E$4*data!$F$2))</f>
        <v>-183.66844413016457</v>
      </c>
      <c r="E1139" s="18" t="str">
        <f>IF(OR(A1139&lt;data!$G$2,A1139 &gt;data!$H$2),"",A1139)</f>
        <v/>
      </c>
      <c r="F1139" s="19">
        <f t="shared" si="80"/>
        <v>-183.66841926824989</v>
      </c>
      <c r="G1139" s="19">
        <f t="shared" si="82"/>
        <v>-183.66844413016457</v>
      </c>
      <c r="H1139" s="4" t="str">
        <f t="shared" si="83"/>
        <v/>
      </c>
      <c r="I1139" s="4" t="e">
        <f>VLOOKUP(ROUND(A1139,2),data!$B$6:$C$209,2,0)</f>
        <v>#N/A</v>
      </c>
      <c r="J1139" s="4"/>
    </row>
    <row r="1140" spans="1:10" x14ac:dyDescent="0.2">
      <c r="A1140" s="17">
        <f>A1139+data!$I$2</f>
        <v>12.86999999999977</v>
      </c>
      <c r="B1140" s="17">
        <f t="shared" si="81"/>
        <v>1.3489628825923658E-13</v>
      </c>
      <c r="C1140" s="17">
        <f>(-data!$B$2)*((B1140^3+data!$D$4*B1140^2-(data!$F$2+data!$D$4*data!$A$2)*B1140-data!$F$2*data!$D$4)/(B1140^3+(data!$D$4+data!$C$2)*B1140^2+(data!$D$4*data!$C$2-data!$R$2)*B1140-data!$D$4*data!$F$2))</f>
        <v>-174.32128801458302</v>
      </c>
      <c r="D1140" s="4">
        <f>(-data!$B$2)*((B1140^3+data!$E$4*B1140^2-(data!$F$2+data!$E$4*data!$A$2)*B1140-data!$F$2*data!$E$4)/(B1140^3+(data!$E$4+data!$C$2)*B1140^2+(data!$E$4*data!$C$2-data!$R$2)*B1140-data!$E$4*data!$F$2))</f>
        <v>-174.32130993578411</v>
      </c>
      <c r="E1140" s="18" t="str">
        <f>IF(OR(A1140&lt;data!$G$2,A1140 &gt;data!$H$2),"",A1140)</f>
        <v/>
      </c>
      <c r="F1140" s="19">
        <f t="shared" si="80"/>
        <v>-174.32128801458302</v>
      </c>
      <c r="G1140" s="19">
        <f t="shared" si="82"/>
        <v>-174.32130993578411</v>
      </c>
      <c r="H1140" s="4" t="str">
        <f t="shared" si="83"/>
        <v/>
      </c>
      <c r="I1140" s="4" t="e">
        <f>VLOOKUP(ROUND(A1140,2),data!$B$6:$C$209,2,0)</f>
        <v>#N/A</v>
      </c>
      <c r="J1140" s="4"/>
    </row>
    <row r="1141" spans="1:10" x14ac:dyDescent="0.2">
      <c r="A1141" s="17">
        <f>A1140+data!$I$2</f>
        <v>12.87999999999977</v>
      </c>
      <c r="B1141" s="17">
        <f t="shared" si="81"/>
        <v>1.3182567385571031E-13</v>
      </c>
      <c r="C1141" s="17">
        <f>(-data!$B$2)*((B1141^3+data!$D$4*B1141^2-(data!$F$2+data!$D$4*data!$A$2)*B1141-data!$F$2*data!$D$4)/(B1141^3+(data!$D$4+data!$C$2)*B1141^2+(data!$D$4*data!$C$2-data!$R$2)*B1141-data!$D$4*data!$F$2))</f>
        <v>-166.01934160678414</v>
      </c>
      <c r="D1141" s="4">
        <f>(-data!$B$2)*((B1141^3+data!$E$4*B1141^2-(data!$F$2+data!$E$4*data!$A$2)*B1141-data!$F$2*data!$E$4)/(B1141^3+(data!$E$4+data!$C$2)*B1141^2+(data!$E$4*data!$C$2-data!$R$2)*B1141-data!$E$4*data!$F$2))</f>
        <v>-166.01936106938817</v>
      </c>
      <c r="E1141" s="18" t="str">
        <f>IF(OR(A1141&lt;data!$G$2,A1141 &gt;data!$H$2),"",A1141)</f>
        <v/>
      </c>
      <c r="F1141" s="19">
        <f t="shared" si="80"/>
        <v>-166.01934160678414</v>
      </c>
      <c r="G1141" s="19">
        <f t="shared" si="82"/>
        <v>-166.01936106938817</v>
      </c>
      <c r="H1141" s="4" t="str">
        <f t="shared" si="83"/>
        <v/>
      </c>
      <c r="I1141" s="4" t="e">
        <f>VLOOKUP(ROUND(A1141,2),data!$B$6:$C$209,2,0)</f>
        <v>#N/A</v>
      </c>
      <c r="J1141" s="4"/>
    </row>
    <row r="1142" spans="1:10" x14ac:dyDescent="0.2">
      <c r="A1142" s="17">
        <f>A1141+data!$I$2</f>
        <v>12.88999999999977</v>
      </c>
      <c r="B1142" s="17">
        <f t="shared" si="81"/>
        <v>1.2882495516938143E-13</v>
      </c>
      <c r="C1142" s="17">
        <f>(-data!$B$2)*((B1142^3+data!$D$4*B1142^2-(data!$F$2+data!$D$4*data!$A$2)*B1142-data!$F$2*data!$D$4)/(B1142^3+(data!$D$4+data!$C$2)*B1142^2+(data!$D$4*data!$C$2-data!$R$2)*B1142-data!$D$4*data!$F$2))</f>
        <v>-158.59841860019972</v>
      </c>
      <c r="D1142" s="4">
        <f>(-data!$B$2)*((B1142^3+data!$E$4*B1142^2-(data!$F$2+data!$E$4*data!$A$2)*B1142-data!$F$2*data!$E$4)/(B1142^3+(data!$E$4+data!$C$2)*B1142^2+(data!$E$4*data!$C$2-data!$R$2)*B1142-data!$E$4*data!$F$2))</f>
        <v>-158.59843598708218</v>
      </c>
      <c r="E1142" s="18" t="str">
        <f>IF(OR(A1142&lt;data!$G$2,A1142 &gt;data!$H$2),"",A1142)</f>
        <v/>
      </c>
      <c r="F1142" s="19">
        <f t="shared" si="80"/>
        <v>-158.59841860019972</v>
      </c>
      <c r="G1142" s="19">
        <f t="shared" si="82"/>
        <v>-158.59843598708218</v>
      </c>
      <c r="H1142" s="4" t="str">
        <f t="shared" si="83"/>
        <v/>
      </c>
      <c r="I1142" s="4" t="e">
        <f>VLOOKUP(ROUND(A1142,2),data!$B$6:$C$209,2,0)</f>
        <v>#N/A</v>
      </c>
      <c r="J1142" s="4"/>
    </row>
    <row r="1143" spans="1:10" x14ac:dyDescent="0.2">
      <c r="A1143" s="17">
        <f>A1142+data!$I$2</f>
        <v>12.899999999999769</v>
      </c>
      <c r="B1143" s="17">
        <f t="shared" si="81"/>
        <v>1.2589254117948322E-13</v>
      </c>
      <c r="C1143" s="17">
        <f>(-data!$B$2)*((B1143^3+data!$D$4*B1143^2-(data!$F$2+data!$D$4*data!$A$2)*B1143-data!$F$2*data!$D$4)/(B1143^3+(data!$D$4+data!$C$2)*B1143^2+(data!$D$4*data!$C$2-data!$R$2)*B1143-data!$D$4*data!$F$2))</f>
        <v>-151.92702047924072</v>
      </c>
      <c r="D1143" s="4">
        <f>(-data!$B$2)*((B1143^3+data!$E$4*B1143^2-(data!$F$2+data!$E$4*data!$A$2)*B1143-data!$F$2*data!$E$4)/(B1143^3+(data!$E$4+data!$C$2)*B1143^2+(data!$E$4*data!$C$2-data!$R$2)*B1143-data!$E$4*data!$F$2))</f>
        <v>-151.92703609823644</v>
      </c>
      <c r="E1143" s="18" t="str">
        <f>IF(OR(A1143&lt;data!$G$2,A1143 &gt;data!$H$2),"",A1143)</f>
        <v/>
      </c>
      <c r="F1143" s="19">
        <f t="shared" si="80"/>
        <v>-151.92702047924072</v>
      </c>
      <c r="G1143" s="19">
        <f t="shared" si="82"/>
        <v>-151.92703609823644</v>
      </c>
      <c r="H1143" s="4" t="str">
        <f t="shared" si="83"/>
        <v/>
      </c>
      <c r="I1143" s="4" t="e">
        <f>VLOOKUP(ROUND(A1143,2),data!$B$6:$C$209,2,0)</f>
        <v>#N/A</v>
      </c>
      <c r="J1143" s="4"/>
    </row>
    <row r="1144" spans="1:10" x14ac:dyDescent="0.2">
      <c r="A1144" s="17">
        <f>A1143+data!$I$2</f>
        <v>12.909999999999769</v>
      </c>
      <c r="B1144" s="17">
        <f t="shared" si="81"/>
        <v>1.2302687708130314E-13</v>
      </c>
      <c r="C1144" s="17">
        <f>(-data!$B$2)*((B1144^3+data!$D$4*B1144^2-(data!$F$2+data!$D$4*data!$A$2)*B1144-data!$F$2*data!$D$4)/(B1144^3+(data!$D$4+data!$C$2)*B1144^2+(data!$D$4*data!$C$2-data!$R$2)*B1144-data!$D$4*data!$F$2))</f>
        <v>-145.89857273476753</v>
      </c>
      <c r="D1144" s="4">
        <f>(-data!$B$2)*((B1144^3+data!$E$4*B1144^2-(data!$F$2+data!$E$4*data!$A$2)*B1144-data!$F$2*data!$E$4)/(B1144^3+(data!$E$4+data!$C$2)*B1144^2+(data!$E$4*data!$C$2-data!$R$2)*B1144-data!$E$4*data!$F$2))</f>
        <v>-145.89858683613187</v>
      </c>
      <c r="E1144" s="18" t="str">
        <f>IF(OR(A1144&lt;data!$G$2,A1144 &gt;data!$H$2),"",A1144)</f>
        <v/>
      </c>
      <c r="F1144" s="19">
        <f t="shared" si="80"/>
        <v>-145.89857273476753</v>
      </c>
      <c r="G1144" s="19">
        <f t="shared" si="82"/>
        <v>-145.89858683613187</v>
      </c>
      <c r="H1144" s="4" t="str">
        <f t="shared" si="83"/>
        <v/>
      </c>
      <c r="I1144" s="4" t="e">
        <f>VLOOKUP(ROUND(A1144,2),data!$B$6:$C$209,2,0)</f>
        <v>#N/A</v>
      </c>
      <c r="J1144" s="4"/>
    </row>
    <row r="1145" spans="1:10" x14ac:dyDescent="0.2">
      <c r="A1145" s="17">
        <f>A1144+data!$I$2</f>
        <v>12.919999999999769</v>
      </c>
      <c r="B1145" s="17">
        <f t="shared" si="81"/>
        <v>1.2022644346180483E-13</v>
      </c>
      <c r="C1145" s="17">
        <f>(-data!$B$2)*((B1145^3+data!$D$4*B1145^2-(data!$F$2+data!$D$4*data!$A$2)*B1145-data!$F$2*data!$D$4)/(B1145^3+(data!$D$4+data!$C$2)*B1145^2+(data!$D$4*data!$C$2-data!$R$2)*B1145-data!$D$4*data!$F$2))</f>
        <v>-140.42578672167022</v>
      </c>
      <c r="D1145" s="4">
        <f>(-data!$B$2)*((B1145^3+data!$E$4*B1145^2-(data!$F$2+data!$E$4*data!$A$2)*B1145-data!$F$2*data!$E$4)/(B1145^3+(data!$E$4+data!$C$2)*B1145^2+(data!$E$4*data!$C$2-data!$R$2)*B1145-data!$E$4*data!$F$2))</f>
        <v>-140.42579951089112</v>
      </c>
      <c r="E1145" s="18" t="str">
        <f>IF(OR(A1145&lt;data!$G$2,A1145 &gt;data!$H$2),"",A1145)</f>
        <v/>
      </c>
      <c r="F1145" s="19">
        <f t="shared" si="80"/>
        <v>-140.42578672167022</v>
      </c>
      <c r="G1145" s="19">
        <f t="shared" si="82"/>
        <v>-140.42579951089112</v>
      </c>
      <c r="H1145" s="4" t="str">
        <f t="shared" si="83"/>
        <v/>
      </c>
      <c r="I1145" s="4" t="e">
        <f>VLOOKUP(ROUND(A1145,2),data!$B$6:$C$209,2,0)</f>
        <v>#N/A</v>
      </c>
      <c r="J1145" s="4"/>
    </row>
    <row r="1146" spans="1:10" x14ac:dyDescent="0.2">
      <c r="A1146" s="17">
        <f>A1145+data!$I$2</f>
        <v>12.929999999999769</v>
      </c>
      <c r="B1146" s="17">
        <f t="shared" si="81"/>
        <v>1.1748975549401505E-13</v>
      </c>
      <c r="C1146" s="17">
        <f>(-data!$B$2)*((B1146^3+data!$D$4*B1146^2-(data!$F$2+data!$D$4*data!$A$2)*B1146-data!$F$2*data!$D$4)/(B1146^3+(data!$D$4+data!$C$2)*B1146^2+(data!$D$4*data!$C$2-data!$R$2)*B1146-data!$D$4*data!$F$2))</f>
        <v>-135.43648577923162</v>
      </c>
      <c r="D1146" s="4">
        <f>(-data!$B$2)*((B1146^3+data!$E$4*B1146^2-(data!$F$2+data!$E$4*data!$A$2)*B1146-data!$F$2*data!$E$4)/(B1146^3+(data!$E$4+data!$C$2)*B1146^2+(data!$E$4*data!$C$2-data!$R$2)*B1146-data!$E$4*data!$F$2))</f>
        <v>-135.4364974265728</v>
      </c>
      <c r="E1146" s="18" t="str">
        <f>IF(OR(A1146&lt;data!$G$2,A1146 &gt;data!$H$2),"",A1146)</f>
        <v/>
      </c>
      <c r="F1146" s="19">
        <f t="shared" si="80"/>
        <v>-135.43648577923162</v>
      </c>
      <c r="G1146" s="19">
        <f t="shared" si="82"/>
        <v>-135.4364974265728</v>
      </c>
      <c r="H1146" s="4" t="str">
        <f t="shared" si="83"/>
        <v/>
      </c>
      <c r="I1146" s="4" t="e">
        <f>VLOOKUP(ROUND(A1146,2),data!$B$6:$C$209,2,0)</f>
        <v>#N/A</v>
      </c>
      <c r="J1146" s="4"/>
    </row>
    <row r="1147" spans="1:10" x14ac:dyDescent="0.2">
      <c r="A1147" s="17">
        <f>A1146+data!$I$2</f>
        <v>12.939999999999769</v>
      </c>
      <c r="B1147" s="17">
        <f t="shared" si="81"/>
        <v>1.1481536214974897E-13</v>
      </c>
      <c r="C1147" s="17">
        <f>(-data!$B$2)*((B1147^3+data!$D$4*B1147^2-(data!$F$2+data!$D$4*data!$A$2)*B1147-data!$F$2*data!$D$4)/(B1147^3+(data!$D$4+data!$C$2)*B1147^2+(data!$D$4*data!$C$2-data!$R$2)*B1147-data!$D$4*data!$F$2))</f>
        <v>-130.87047036265321</v>
      </c>
      <c r="D1147" s="4">
        <f>(-data!$B$2)*((B1147^3+data!$E$4*B1147^2-(data!$F$2+data!$E$4*data!$A$2)*B1147-data!$F$2*data!$E$4)/(B1147^3+(data!$E$4+data!$C$2)*B1147^2+(data!$E$4*data!$C$2-data!$R$2)*B1147-data!$E$4*data!$F$2))</f>
        <v>-130.87048101036191</v>
      </c>
      <c r="E1147" s="18" t="str">
        <f>IF(OR(A1147&lt;data!$G$2,A1147 &gt;data!$H$2),"",A1147)</f>
        <v/>
      </c>
      <c r="F1147" s="19">
        <f t="shared" si="80"/>
        <v>-130.87047036265321</v>
      </c>
      <c r="G1147" s="19">
        <f t="shared" si="82"/>
        <v>-130.87048101036191</v>
      </c>
      <c r="H1147" s="4" t="str">
        <f t="shared" si="83"/>
        <v/>
      </c>
      <c r="I1147" s="4" t="e">
        <f>VLOOKUP(ROUND(A1147,2),data!$B$6:$C$209,2,0)</f>
        <v>#N/A</v>
      </c>
      <c r="J1147" s="4"/>
    </row>
    <row r="1148" spans="1:10" x14ac:dyDescent="0.2">
      <c r="A1148" s="17">
        <f>A1147+data!$I$2</f>
        <v>12.949999999999768</v>
      </c>
      <c r="B1148" s="17">
        <f t="shared" si="81"/>
        <v>1.1220184543025607E-13</v>
      </c>
      <c r="C1148" s="17">
        <f>(-data!$B$2)*((B1148^3+data!$D$4*B1148^2-(data!$F$2+data!$D$4*data!$A$2)*B1148-data!$F$2*data!$D$4)/(B1148^3+(data!$D$4+data!$C$2)*B1148^2+(data!$D$4*data!$C$2-data!$R$2)*B1148-data!$D$4*data!$F$2))</f>
        <v>-126.67713245629406</v>
      </c>
      <c r="D1148" s="4">
        <f>(-data!$B$2)*((B1148^3+data!$E$4*B1148^2-(data!$F$2+data!$E$4*data!$A$2)*B1148-data!$F$2*data!$E$4)/(B1148^3+(data!$E$4+data!$C$2)*B1148^2+(data!$E$4*data!$C$2-data!$R$2)*B1148-data!$E$4*data!$F$2))</f>
        <v>-126.67714222411226</v>
      </c>
      <c r="E1148" s="18" t="str">
        <f>IF(OR(A1148&lt;data!$G$2,A1148 &gt;data!$H$2),"",A1148)</f>
        <v/>
      </c>
      <c r="F1148" s="19">
        <f t="shared" si="80"/>
        <v>-126.67713245629406</v>
      </c>
      <c r="G1148" s="19">
        <f t="shared" si="82"/>
        <v>-126.67714222411226</v>
      </c>
      <c r="H1148" s="4" t="str">
        <f t="shared" si="83"/>
        <v/>
      </c>
      <c r="I1148" s="4" t="e">
        <f>VLOOKUP(ROUND(A1148,2),data!$B$6:$C$209,2,0)</f>
        <v>#N/A</v>
      </c>
      <c r="J1148" s="4"/>
    </row>
    <row r="1149" spans="1:10" x14ac:dyDescent="0.2">
      <c r="A1149" s="17">
        <f>A1148+data!$I$2</f>
        <v>12.959999999999768</v>
      </c>
      <c r="B1149" s="17">
        <f t="shared" si="81"/>
        <v>1.0964781961437688E-13</v>
      </c>
      <c r="C1149" s="17">
        <f>(-data!$B$2)*((B1149^3+data!$D$4*B1149^2-(data!$F$2+data!$D$4*data!$A$2)*B1149-data!$F$2*data!$D$4)/(B1149^3+(data!$D$4+data!$C$2)*B1149^2+(data!$D$4*data!$C$2-data!$R$2)*B1149-data!$D$4*data!$F$2))</f>
        <v>-122.8136183349248</v>
      </c>
      <c r="D1149" s="4">
        <f>(-data!$B$2)*((B1149^3+data!$E$4*B1149^2-(data!$F$2+data!$E$4*data!$A$2)*B1149-data!$F$2*data!$E$4)/(B1149^3+(data!$E$4+data!$C$2)*B1149^2+(data!$E$4*data!$C$2-data!$R$2)*B1149-data!$E$4*data!$F$2))</f>
        <v>-122.81362732435169</v>
      </c>
      <c r="E1149" s="18" t="str">
        <f>IF(OR(A1149&lt;data!$G$2,A1149 &gt;data!$H$2),"",A1149)</f>
        <v/>
      </c>
      <c r="F1149" s="19">
        <f t="shared" si="80"/>
        <v>-122.8136183349248</v>
      </c>
      <c r="G1149" s="19">
        <f t="shared" si="82"/>
        <v>-122.81362732435169</v>
      </c>
      <c r="H1149" s="4" t="str">
        <f t="shared" si="83"/>
        <v/>
      </c>
      <c r="I1149" s="4" t="e">
        <f>VLOOKUP(ROUND(A1149,2),data!$B$6:$C$209,2,0)</f>
        <v>#N/A</v>
      </c>
      <c r="J1149" s="4"/>
    </row>
    <row r="1150" spans="1:10" x14ac:dyDescent="0.2">
      <c r="A1150" s="17">
        <f>A1149+data!$I$2</f>
        <v>12.969999999999768</v>
      </c>
      <c r="B1150" s="17">
        <f t="shared" si="81"/>
        <v>1.071519305238177E-13</v>
      </c>
      <c r="C1150" s="17">
        <f>(-data!$B$2)*((B1150^3+data!$D$4*B1150^2-(data!$F$2+data!$D$4*data!$A$2)*B1150-data!$F$2*data!$D$4)/(B1150^3+(data!$D$4+data!$C$2)*B1150^2+(data!$D$4*data!$C$2-data!$R$2)*B1150-data!$D$4*data!$F$2))</f>
        <v>-119.24339804896688</v>
      </c>
      <c r="D1150" s="4">
        <f>(-data!$B$2)*((B1150^3+data!$E$4*B1150^2-(data!$F$2+data!$E$4*data!$A$2)*B1150-data!$F$2*data!$E$4)/(B1150^3+(data!$E$4+data!$C$2)*B1150^2+(data!$E$4*data!$C$2-data!$R$2)*B1150-data!$E$4*data!$F$2))</f>
        <v>-119.24340634659052</v>
      </c>
      <c r="E1150" s="18" t="str">
        <f>IF(OR(A1150&lt;data!$G$2,A1150 &gt;data!$H$2),"",A1150)</f>
        <v/>
      </c>
      <c r="F1150" s="19">
        <f t="shared" si="80"/>
        <v>-119.24339804896688</v>
      </c>
      <c r="G1150" s="19">
        <f t="shared" si="82"/>
        <v>-119.24340634659052</v>
      </c>
      <c r="H1150" s="4" t="str">
        <f t="shared" si="83"/>
        <v/>
      </c>
      <c r="I1150" s="4" t="e">
        <f>VLOOKUP(ROUND(A1150,2),data!$B$6:$C$209,2,0)</f>
        <v>#N/A</v>
      </c>
      <c r="J1150" s="4"/>
    </row>
    <row r="1151" spans="1:10" x14ac:dyDescent="0.2">
      <c r="A1151" s="17">
        <f>A1150+data!$I$2</f>
        <v>12.979999999999768</v>
      </c>
      <c r="B1151" s="17">
        <f t="shared" si="81"/>
        <v>1.0471285480514573E-13</v>
      </c>
      <c r="C1151" s="17">
        <f>(-data!$B$2)*((B1151^3+data!$D$4*B1151^2-(data!$F$2+data!$D$4*data!$A$2)*B1151-data!$F$2*data!$D$4)/(B1151^3+(data!$D$4+data!$C$2)*B1151^2+(data!$D$4*data!$C$2-data!$R$2)*B1151-data!$D$4*data!$F$2))</f>
        <v>-115.93514032537291</v>
      </c>
      <c r="D1151" s="4">
        <f>(-data!$B$2)*((B1151^3+data!$E$4*B1151^2-(data!$F$2+data!$E$4*data!$A$2)*B1151-data!$F$2*data!$E$4)/(B1151^3+(data!$E$4+data!$C$2)*B1151^2+(data!$E$4*data!$C$2-data!$R$2)*B1151-data!$E$4*data!$F$2))</f>
        <v>-115.93514800549917</v>
      </c>
      <c r="E1151" s="18" t="str">
        <f>IF(OR(A1151&lt;data!$G$2,A1151 &gt;data!$H$2),"",A1151)</f>
        <v/>
      </c>
      <c r="F1151" s="19">
        <f t="shared" si="80"/>
        <v>-115.93514032537291</v>
      </c>
      <c r="G1151" s="19">
        <f t="shared" si="82"/>
        <v>-115.93514800549917</v>
      </c>
      <c r="H1151" s="4" t="str">
        <f t="shared" si="83"/>
        <v/>
      </c>
      <c r="I1151" s="4" t="e">
        <f>VLOOKUP(ROUND(A1151,2),data!$B$6:$C$209,2,0)</f>
        <v>#N/A</v>
      </c>
      <c r="J1151" s="4"/>
    </row>
    <row r="1152" spans="1:10" x14ac:dyDescent="0.2">
      <c r="A1152" s="17">
        <f>A1151+data!$I$2</f>
        <v>12.989999999999768</v>
      </c>
      <c r="B1152" s="17">
        <f t="shared" si="81"/>
        <v>1.0232929922812991E-13</v>
      </c>
      <c r="C1152" s="17">
        <f>(-data!$B$2)*((B1152^3+data!$D$4*B1152^2-(data!$F$2+data!$D$4*data!$A$2)*B1152-data!$F$2*data!$D$4)/(B1152^3+(data!$D$4+data!$C$2)*B1152^2+(data!$D$4*data!$C$2-data!$R$2)*B1152-data!$D$4*data!$F$2))</f>
        <v>-112.86181942404245</v>
      </c>
      <c r="D1152" s="4">
        <f>(-data!$B$2)*((B1152^3+data!$E$4*B1152^2-(data!$F$2+data!$E$4*data!$A$2)*B1152-data!$F$2*data!$E$4)/(B1152^3+(data!$E$4+data!$C$2)*B1152^2+(data!$E$4*data!$C$2-data!$R$2)*B1152-data!$E$4*data!$F$2))</f>
        <v>-112.86182655078835</v>
      </c>
      <c r="E1152" s="18" t="str">
        <f>IF(OR(A1152&lt;data!$G$2,A1152 &gt;data!$H$2),"",A1152)</f>
        <v/>
      </c>
      <c r="F1152" s="19">
        <f t="shared" si="80"/>
        <v>-112.86181942404245</v>
      </c>
      <c r="G1152" s="19">
        <f t="shared" si="82"/>
        <v>-112.86182655078835</v>
      </c>
      <c r="H1152" s="4" t="str">
        <f t="shared" si="83"/>
        <v/>
      </c>
      <c r="I1152" s="4" t="e">
        <f>VLOOKUP(ROUND(A1152,2),data!$B$6:$C$209,2,0)</f>
        <v>#N/A</v>
      </c>
      <c r="J1152" s="4"/>
    </row>
    <row r="1153" spans="1:10" x14ac:dyDescent="0.2">
      <c r="A1153" s="17">
        <f>A1152+data!$I$2</f>
        <v>12.999999999999767</v>
      </c>
      <c r="B1153" s="17">
        <f t="shared" si="81"/>
        <v>1.0000000000005328E-13</v>
      </c>
      <c r="C1153" s="17">
        <f>(-data!$B$2)*((B1153^3+data!$D$4*B1153^2-(data!$F$2+data!$D$4*data!$A$2)*B1153-data!$F$2*data!$D$4)/(B1153^3+(data!$D$4+data!$C$2)*B1153^2+(data!$D$4*data!$C$2-data!$R$2)*B1153-data!$D$4*data!$F$2))</f>
        <v>-110.00000001199311</v>
      </c>
      <c r="D1153" s="4">
        <f>(-data!$B$2)*((B1153^3+data!$E$4*B1153^2-(data!$F$2+data!$E$4*data!$A$2)*B1153-data!$F$2*data!$E$4)/(B1153^3+(data!$E$4+data!$C$2)*B1153^2+(data!$E$4*data!$C$2-data!$R$2)*B1153-data!$E$4*data!$F$2))</f>
        <v>-110.00000664096723</v>
      </c>
      <c r="E1153" s="18" t="str">
        <f>IF(OR(A1153&lt;data!$G$2,A1153 &gt;data!$H$2),"",A1153)</f>
        <v/>
      </c>
      <c r="F1153" s="19">
        <f t="shared" si="80"/>
        <v>-110.00000001199311</v>
      </c>
      <c r="G1153" s="19">
        <f t="shared" si="82"/>
        <v>-110.00000664096723</v>
      </c>
      <c r="H1153" s="4" t="str">
        <f t="shared" si="83"/>
        <v/>
      </c>
      <c r="I1153" s="4" t="e">
        <f>VLOOKUP(ROUND(A1153,2),data!$B$6:$C$209,2,0)</f>
        <v>#N/A</v>
      </c>
      <c r="J1153" s="4"/>
    </row>
    <row r="1154" spans="1:10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</sheetData>
  <sheetProtection password="CC9C" sheet="1" objects="1" scenarios="1" selectLockedCells="1"/>
  <pageMargins left="0.1701388888888889" right="0.1701388888888889" top="0.40763888888888888" bottom="0.40763888888888888" header="0.1701388888888889" footer="0.1701388888888889"/>
  <pageSetup orientation="landscape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ortState ref="A2:B42">
    <sortCondition ref="B2:B4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13"/>
  <sheetViews>
    <sheetView topLeftCell="A13" workbookViewId="0">
      <selection activeCell="F17" sqref="F17"/>
    </sheetView>
  </sheetViews>
  <sheetFormatPr defaultRowHeight="12.75" x14ac:dyDescent="0.2"/>
  <cols>
    <col min="6" max="6" width="12.42578125" bestFit="1" customWidth="1"/>
  </cols>
  <sheetData>
    <row r="1" spans="5:8" x14ac:dyDescent="0.2">
      <c r="E1" t="s">
        <v>23</v>
      </c>
      <c r="F1" t="s">
        <v>36</v>
      </c>
      <c r="G1" t="s">
        <v>37</v>
      </c>
      <c r="H1" t="s">
        <v>38</v>
      </c>
    </row>
    <row r="2" spans="5:8" x14ac:dyDescent="0.2">
      <c r="E2" t="s">
        <v>24</v>
      </c>
      <c r="F2" t="e">
        <f>DAVERAGE(calcs!L1:O718,"Sigma",calcs!Q1:Q2)</f>
        <v>#DIV/0!</v>
      </c>
      <c r="G2" t="e">
        <f>DSTDEV(calcs!L1:O718,"Sigma",calcs!Q1:Q2)</f>
        <v>#DIV/0!</v>
      </c>
      <c r="H2" t="e">
        <f>DAVERAGE(calcs!L1:O718,"pKa",calcs!Q1:Q2)</f>
        <v>#VALUE!</v>
      </c>
    </row>
    <row r="3" spans="5:8" x14ac:dyDescent="0.2">
      <c r="E3" t="s">
        <v>26</v>
      </c>
      <c r="F3" t="e">
        <f>DAVERAGE(calcs!L1:O718,"Sigma",calcs!Q3:Q4)</f>
        <v>#DIV/0!</v>
      </c>
      <c r="G3" t="e">
        <f>DSTDEV(calcs!L1:O718,"Sigma",calcs!Q3:Q4)</f>
        <v>#DIV/0!</v>
      </c>
      <c r="H3" t="e">
        <f>DAVERAGE(calcs!L1:O718,"pKa",calcs!Q3:Q4)</f>
        <v>#VALUE!</v>
      </c>
    </row>
    <row r="4" spans="5:8" x14ac:dyDescent="0.2">
      <c r="E4" t="s">
        <v>25</v>
      </c>
      <c r="F4" t="e">
        <f>DAVERAGE(calcs!L1:O718,"Sigma",calcs!Q5:Q6)</f>
        <v>#DIV/0!</v>
      </c>
      <c r="G4" t="e">
        <f>DSTDEV(calcs!L1:O718,"Sigma",calcs!Q5:Q6)</f>
        <v>#DIV/0!</v>
      </c>
      <c r="H4" t="e">
        <f>DAVERAGE(calcs!L1:O718,"pKa",calcs!Q5:Q6)</f>
        <v>#VALUE!</v>
      </c>
    </row>
    <row r="5" spans="5:8" x14ac:dyDescent="0.2">
      <c r="E5" t="s">
        <v>27</v>
      </c>
      <c r="F5" t="e">
        <f>DAVERAGE(calcs!L1:O718,"Sigma",calcs!Q7:Q8)</f>
        <v>#DIV/0!</v>
      </c>
      <c r="G5" t="e">
        <f>DSTDEV(calcs!L1:O718,"Sigma",calcs!Q7:Q8)</f>
        <v>#DIV/0!</v>
      </c>
      <c r="H5" t="e">
        <f>DAVERAGE(calcs!L1:O718,"pKa",calcs!Q7:Q8)</f>
        <v>#VALUE!</v>
      </c>
    </row>
    <row r="6" spans="5:8" x14ac:dyDescent="0.2">
      <c r="E6" t="s">
        <v>28</v>
      </c>
      <c r="F6" t="e">
        <f>DAVERAGE(calcs!L1:O718,"Sigma",calcs!Q9:Q10)</f>
        <v>#DIV/0!</v>
      </c>
      <c r="G6" t="e">
        <f>DSTDEV(calcs!L1:O718,"Sigma",calcs!Q9:Q10)</f>
        <v>#DIV/0!</v>
      </c>
      <c r="H6" t="e">
        <f>DAVERAGE(calcs!L1:O718,"pKa",calcs!Q9:Q10)</f>
        <v>#VALUE!</v>
      </c>
    </row>
    <row r="7" spans="5:8" x14ac:dyDescent="0.2">
      <c r="E7" t="s">
        <v>29</v>
      </c>
      <c r="F7" t="e">
        <f>DAVERAGE(calcs!L1:O718,"Sigma",calcs!Q11:Q12)</f>
        <v>#DIV/0!</v>
      </c>
      <c r="G7" t="e">
        <f>DSTDEV(calcs!L1:O718,"Sigma",calcs!Q11:Q12)</f>
        <v>#DIV/0!</v>
      </c>
      <c r="H7" t="e">
        <f>DAVERAGE(calcs!L1:O718,"pKa",calcs!Q11:Q12)</f>
        <v>#VALUE!</v>
      </c>
    </row>
    <row r="8" spans="5:8" x14ac:dyDescent="0.2">
      <c r="E8" t="s">
        <v>30</v>
      </c>
      <c r="F8" t="e">
        <f>DAVERAGE(calcs!L1:O718,"Sigma",calcs!Q13:Q14)</f>
        <v>#DIV/0!</v>
      </c>
      <c r="G8" t="e">
        <f>DSTDEV(calcs!L1:O718,"Sigma",calcs!Q13:Q14)</f>
        <v>#DIV/0!</v>
      </c>
      <c r="H8" t="e">
        <f>DAVERAGE(calcs!L1:O718,"pKa",calcs!Q13:Q14)</f>
        <v>#VALUE!</v>
      </c>
    </row>
    <row r="9" spans="5:8" x14ac:dyDescent="0.2">
      <c r="E9" t="s">
        <v>31</v>
      </c>
      <c r="F9" t="e">
        <f>DAVERAGE(calcs!L1:O718,"Sigma",calcs!Q15:Q16)</f>
        <v>#DIV/0!</v>
      </c>
      <c r="G9" t="e">
        <f>DSTDEV(calcs!L1:O718,"Sigma",calcs!Q15:Q16)</f>
        <v>#DIV/0!</v>
      </c>
      <c r="H9" t="e">
        <f>DAVERAGE(calcs!L1:O718,"pKa",calcs!Q15:Q16)</f>
        <v>#VALUE!</v>
      </c>
    </row>
    <row r="10" spans="5:8" x14ac:dyDescent="0.2">
      <c r="E10" t="s">
        <v>32</v>
      </c>
      <c r="F10" t="e">
        <f>DAVERAGE(calcs!L1:O718,"Sigma",calcs!Q17:Q18)</f>
        <v>#DIV/0!</v>
      </c>
      <c r="G10" t="e">
        <f>DSTDEV(calcs!L1:O718,"Sigma",calcs!Q17:Q18)</f>
        <v>#DIV/0!</v>
      </c>
      <c r="H10" t="e">
        <f>DAVERAGE(calcs!L1:O718,"pKa",calcs!Q17:Q18)</f>
        <v>#VALUE!</v>
      </c>
    </row>
    <row r="11" spans="5:8" x14ac:dyDescent="0.2">
      <c r="E11" t="s">
        <v>33</v>
      </c>
      <c r="F11" t="e">
        <f>DAVERAGE(calcs!L1:O718,"Sigma",calcs!Q19:Q20)</f>
        <v>#DIV/0!</v>
      </c>
      <c r="G11" t="e">
        <f>DSTDEV(calcs!L1:O718,"Sigma",calcs!Q19:Q20)</f>
        <v>#DIV/0!</v>
      </c>
      <c r="H11" t="e">
        <f>DAVERAGE(calcs!L1:O718,"pKa",calcs!Q19:Q20)</f>
        <v>#VALUE!</v>
      </c>
    </row>
    <row r="12" spans="5:8" x14ac:dyDescent="0.2">
      <c r="E12" t="s">
        <v>34</v>
      </c>
      <c r="F12" t="e">
        <f>DAVERAGE(calcs!L1:O718,"Sigma",calcs!Q21:Q22)</f>
        <v>#DIV/0!</v>
      </c>
      <c r="G12" t="e">
        <f>DSTDEV(calcs!L1:O718,"Sigma",calcs!Q21:Q22)</f>
        <v>#DIV/0!</v>
      </c>
      <c r="H12" t="e">
        <f>DAVERAGE(calcs!L1:O718,"pKa",calcs!Q21:Q22)</f>
        <v>#VALUE!</v>
      </c>
    </row>
    <row r="13" spans="5:8" x14ac:dyDescent="0.2">
      <c r="E13" t="s">
        <v>35</v>
      </c>
      <c r="F13" t="e">
        <f>DAVERAGE(calcs!L1:O718,"Sigma",calcs!Q23:Q24)</f>
        <v>#DIV/0!</v>
      </c>
      <c r="G13" t="e">
        <f>DSTDEV(calcs!L1:O718,"Sigma",calcs!Q23:Q24)</f>
        <v>#DIV/0!</v>
      </c>
      <c r="H13" t="e">
        <f>DAVERAGE(calcs!L1:O718,"pKa",calcs!Q23:Q24)</f>
        <v>#VALUE!</v>
      </c>
    </row>
  </sheetData>
  <sheetProtection password="CC9C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mag</vt:lpstr>
      <vt:lpstr>calcs</vt:lpstr>
      <vt:lpstr>sigmas</vt:lpstr>
      <vt:lpstr>sgraph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Gemmill, Trent</dc:creator>
  <cp:lastModifiedBy>Administrator</cp:lastModifiedBy>
  <cp:lastPrinted>2013-03-05T14:58:07Z</cp:lastPrinted>
  <dcterms:created xsi:type="dcterms:W3CDTF">2013-03-05T14:58:43Z</dcterms:created>
  <dcterms:modified xsi:type="dcterms:W3CDTF">2013-03-06T02:51:47Z</dcterms:modified>
</cp:coreProperties>
</file>